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LANDISK-B7957B\disk\32（令和2年）\（20-21）ガバナー公式訪問\200730ガバナー公式訪問事前懇談会クラブ回答書提出依頼［原本］\ガバナー公式訪問_クラブ回答書提出依頼（19-20）\"/>
    </mc:Choice>
  </mc:AlternateContent>
  <xr:revisionPtr revIDLastSave="0" documentId="13_ncr:1_{B10167D5-C432-4FC4-AA0B-708EA589B386}" xr6:coauthVersionLast="45" xr6:coauthVersionMax="45" xr10:uidLastSave="{00000000-0000-0000-0000-000000000000}"/>
  <bookViews>
    <workbookView xWindow="-120" yWindow="-120" windowWidth="19440" windowHeight="15000" activeTab="2" xr2:uid="{00000000-000D-0000-FFFF-FFFF00000000}"/>
  </bookViews>
  <sheets>
    <sheet name="会員情報入力ｼｰﾄ" sheetId="8" r:id="rId1"/>
    <sheet name="退会者情報入力ｼｰﾄ" sheetId="9" r:id="rId2"/>
    <sheet name="会員情報回答書" sheetId="5" r:id="rId3"/>
    <sheet name="ｱｸﾃｨﾋﾞﾃｨ情報回答書" sheetId="10" r:id="rId4"/>
    <sheet name="WORK" sheetId="7" state="hidden" r:id="rId5"/>
  </sheets>
  <definedNames>
    <definedName name="_xlnm.Print_Area" localSheetId="3">ｱｸﾃｨﾋﾞﾃｨ情報回答書!$A$1:$AE$271</definedName>
    <definedName name="_xlnm.Print_Area" localSheetId="2">会員情報回答書!$A$1:$AE$115</definedName>
    <definedName name="_xlnm.Print_Area" localSheetId="0">会員情報入力ｼｰﾄ!$A$1:$N$207</definedName>
    <definedName name="_xlnm.Print_Area" localSheetId="1">退会者情報入力ｼｰﾄ!$A$1:$N$207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7" i="9" l="1"/>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N91" i="5" l="1"/>
  <c r="N81" i="5"/>
  <c r="N90" i="5"/>
  <c r="N89" i="5"/>
  <c r="N88" i="5"/>
  <c r="N82" i="5"/>
  <c r="N87" i="5"/>
  <c r="N86" i="5"/>
  <c r="N85" i="5"/>
  <c r="N84" i="5"/>
  <c r="N83" i="5"/>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 i="9"/>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Z91" i="5" l="1"/>
  <c r="Z87" i="5"/>
  <c r="Z83" i="5"/>
  <c r="V90" i="5"/>
  <c r="V86" i="5"/>
  <c r="V82" i="5"/>
  <c r="R89" i="5"/>
  <c r="R85" i="5"/>
  <c r="R81" i="5"/>
  <c r="J91" i="5"/>
  <c r="J87" i="5"/>
  <c r="J83" i="5"/>
  <c r="F90" i="5"/>
  <c r="F86" i="5"/>
  <c r="F82" i="5"/>
  <c r="Z85" i="5"/>
  <c r="V88" i="5"/>
  <c r="R91" i="5"/>
  <c r="R83" i="5"/>
  <c r="J89" i="5"/>
  <c r="J81" i="5"/>
  <c r="F84" i="5"/>
  <c r="Z84" i="5"/>
  <c r="V83" i="5"/>
  <c r="R86" i="5"/>
  <c r="J84" i="5"/>
  <c r="F87" i="5"/>
  <c r="P93" i="5"/>
  <c r="Z90" i="5"/>
  <c r="Z86" i="5"/>
  <c r="Z82" i="5"/>
  <c r="V89" i="5"/>
  <c r="V85" i="5"/>
  <c r="V81" i="5"/>
  <c r="R88" i="5"/>
  <c r="R84" i="5"/>
  <c r="J90" i="5"/>
  <c r="J86" i="5"/>
  <c r="J82" i="5"/>
  <c r="F89" i="5"/>
  <c r="F85" i="5"/>
  <c r="F81" i="5"/>
  <c r="Z89" i="5"/>
  <c r="Z81" i="5"/>
  <c r="V84" i="5"/>
  <c r="R87" i="5"/>
  <c r="J85" i="5"/>
  <c r="F88" i="5"/>
  <c r="Y93" i="5"/>
  <c r="Z88" i="5"/>
  <c r="V91" i="5"/>
  <c r="V87" i="5"/>
  <c r="R90" i="5"/>
  <c r="R82" i="5"/>
  <c r="J88" i="5"/>
  <c r="F91" i="5"/>
  <c r="F83" i="5"/>
  <c r="AA71" i="5"/>
  <c r="AA67" i="5"/>
  <c r="Y71" i="5"/>
  <c r="Y67" i="5"/>
  <c r="W71" i="5"/>
  <c r="W67" i="5"/>
  <c r="U71" i="5"/>
  <c r="U67" i="5"/>
  <c r="S71" i="5"/>
  <c r="S67" i="5"/>
  <c r="Q71" i="5"/>
  <c r="Q67" i="5"/>
  <c r="O71" i="5"/>
  <c r="O67" i="5"/>
  <c r="M65" i="5"/>
  <c r="M69" i="5"/>
  <c r="K71" i="5"/>
  <c r="K67" i="5"/>
  <c r="I71" i="5"/>
  <c r="I67" i="5"/>
  <c r="E72" i="5"/>
  <c r="E68" i="5"/>
  <c r="G72" i="5"/>
  <c r="G68" i="5"/>
  <c r="O78" i="5"/>
  <c r="AA69" i="5"/>
  <c r="Y65" i="5"/>
  <c r="W65" i="5"/>
  <c r="U65" i="5"/>
  <c r="S65" i="5"/>
  <c r="Q65" i="5"/>
  <c r="O65" i="5"/>
  <c r="M66" i="5"/>
  <c r="K65" i="5"/>
  <c r="I65" i="5"/>
  <c r="E66" i="5"/>
  <c r="G66" i="5"/>
  <c r="G78" i="5"/>
  <c r="AA68" i="5"/>
  <c r="Y68" i="5"/>
  <c r="U72" i="5"/>
  <c r="U68" i="5"/>
  <c r="Q72" i="5"/>
  <c r="Q68" i="5"/>
  <c r="O68" i="5"/>
  <c r="M70" i="5"/>
  <c r="I72" i="5"/>
  <c r="I68" i="5"/>
  <c r="E69" i="5"/>
  <c r="G69" i="5"/>
  <c r="AA70" i="5"/>
  <c r="AA66" i="5"/>
  <c r="Y70" i="5"/>
  <c r="Y66" i="5"/>
  <c r="W70" i="5"/>
  <c r="W66" i="5"/>
  <c r="U70" i="5"/>
  <c r="U66" i="5"/>
  <c r="S70" i="5"/>
  <c r="S66" i="5"/>
  <c r="Q70" i="5"/>
  <c r="Q66" i="5"/>
  <c r="O70" i="5"/>
  <c r="O66" i="5"/>
  <c r="M72" i="5"/>
  <c r="M67" i="5"/>
  <c r="K70" i="5"/>
  <c r="K66" i="5"/>
  <c r="I70" i="5"/>
  <c r="I66" i="5"/>
  <c r="E71" i="5"/>
  <c r="E67" i="5"/>
  <c r="G71" i="5"/>
  <c r="G67" i="5"/>
  <c r="X78" i="5"/>
  <c r="AA65" i="5"/>
  <c r="Y69" i="5"/>
  <c r="W69" i="5"/>
  <c r="U69" i="5"/>
  <c r="S69" i="5"/>
  <c r="Q69" i="5"/>
  <c r="O69" i="5"/>
  <c r="M71" i="5"/>
  <c r="K69" i="5"/>
  <c r="I69" i="5"/>
  <c r="E70" i="5"/>
  <c r="G70" i="5"/>
  <c r="AA72" i="5"/>
  <c r="Y72" i="5"/>
  <c r="W72" i="5"/>
  <c r="W68" i="5"/>
  <c r="S72" i="5"/>
  <c r="S68" i="5"/>
  <c r="O72" i="5"/>
  <c r="M68" i="5"/>
  <c r="K72" i="5"/>
  <c r="K68" i="5"/>
  <c r="G65" i="5"/>
  <c r="E65" i="5"/>
  <c r="G93" i="5"/>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P207" i="8"/>
  <c r="P206" i="8"/>
  <c r="P205" i="8"/>
  <c r="P204" i="8"/>
  <c r="P203" i="8"/>
  <c r="P202" i="8"/>
  <c r="P201" i="8"/>
  <c r="P200" i="8"/>
  <c r="P199" i="8"/>
  <c r="P198" i="8"/>
  <c r="P197" i="8"/>
  <c r="P196" i="8"/>
  <c r="P195" i="8"/>
  <c r="P194" i="8"/>
  <c r="P193" i="8"/>
  <c r="P192" i="8"/>
  <c r="P191" i="8"/>
  <c r="P190" i="8"/>
  <c r="P189" i="8"/>
  <c r="P188" i="8"/>
  <c r="P187" i="8"/>
  <c r="P186" i="8"/>
  <c r="P185" i="8"/>
  <c r="P184" i="8"/>
  <c r="P183" i="8"/>
  <c r="P182" i="8"/>
  <c r="P181" i="8"/>
  <c r="P180" i="8"/>
  <c r="P179" i="8"/>
  <c r="P178" i="8"/>
  <c r="P177" i="8"/>
  <c r="P176" i="8"/>
  <c r="P175" i="8"/>
  <c r="P174"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P146" i="8"/>
  <c r="P145" i="8"/>
  <c r="P144" i="8"/>
  <c r="P143" i="8"/>
  <c r="P142" i="8"/>
  <c r="P141" i="8"/>
  <c r="P140" i="8"/>
  <c r="P139" i="8"/>
  <c r="P138" i="8"/>
  <c r="P137" i="8"/>
  <c r="P136" i="8"/>
  <c r="P135"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P95" i="8"/>
  <c r="P94" i="8"/>
  <c r="P93" i="8"/>
  <c r="P92" i="8"/>
  <c r="P91" i="8"/>
  <c r="P90" i="8"/>
  <c r="P89" i="8"/>
  <c r="P88" i="8"/>
  <c r="P87" i="8"/>
  <c r="P86" i="8"/>
  <c r="P85" i="8"/>
  <c r="P84" i="8"/>
  <c r="P83" i="8"/>
  <c r="P82" i="8"/>
  <c r="P81" i="8"/>
  <c r="P80" i="8"/>
  <c r="P79" i="8"/>
  <c r="P78" i="8"/>
  <c r="P77" i="8"/>
  <c r="P76" i="8"/>
  <c r="P75" i="8"/>
  <c r="P74" i="8"/>
  <c r="P73" i="8"/>
  <c r="P72" i="8"/>
  <c r="P71" i="8"/>
  <c r="P70" i="8"/>
  <c r="P69" i="8"/>
  <c r="P68" i="8"/>
  <c r="P67" i="8"/>
  <c r="P66" i="8"/>
  <c r="P65" i="8"/>
  <c r="P64" i="8"/>
  <c r="P63" i="8"/>
  <c r="P62" i="8"/>
  <c r="P61" i="8"/>
  <c r="P60"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B8" i="8"/>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G30" i="5" l="1"/>
  <c r="G28" i="5"/>
  <c r="G26" i="5"/>
  <c r="G25" i="5"/>
  <c r="G27" i="5"/>
  <c r="G24" i="5"/>
  <c r="E30" i="5"/>
  <c r="G23" i="5"/>
  <c r="G29" i="5"/>
  <c r="U30" i="5"/>
  <c r="E29" i="5"/>
  <c r="E28" i="5"/>
  <c r="E27" i="5"/>
  <c r="E26" i="5"/>
  <c r="E25" i="5"/>
  <c r="E24" i="5"/>
  <c r="E23" i="5"/>
  <c r="O50" i="5"/>
  <c r="X50" i="5"/>
  <c r="G50" i="5"/>
  <c r="Z41" i="5"/>
  <c r="F38" i="5"/>
  <c r="I74" i="5"/>
  <c r="G74" i="5"/>
  <c r="K74" i="5"/>
  <c r="S74" i="5"/>
  <c r="W74" i="5"/>
  <c r="Y74" i="5"/>
  <c r="M74" i="5"/>
  <c r="E74" i="5"/>
  <c r="Q74" i="5"/>
  <c r="AA74" i="5"/>
  <c r="O74" i="5"/>
  <c r="U74" i="5"/>
  <c r="F41" i="5"/>
  <c r="J38" i="5"/>
  <c r="J46" i="5"/>
  <c r="N43" i="5"/>
  <c r="R40" i="5"/>
  <c r="R48" i="5"/>
  <c r="V45" i="5"/>
  <c r="Z42" i="5"/>
  <c r="F42" i="5"/>
  <c r="J39" i="5"/>
  <c r="J47" i="5"/>
  <c r="N44" i="5"/>
  <c r="R41" i="5"/>
  <c r="V38" i="5"/>
  <c r="V46" i="5"/>
  <c r="Z43" i="5"/>
  <c r="F43" i="5"/>
  <c r="J40" i="5"/>
  <c r="J48" i="5"/>
  <c r="N45" i="5"/>
  <c r="R42" i="5"/>
  <c r="V39" i="5"/>
  <c r="V47" i="5"/>
  <c r="Z44" i="5"/>
  <c r="F44" i="5"/>
  <c r="J41" i="5"/>
  <c r="N38" i="5"/>
  <c r="N46" i="5"/>
  <c r="R43" i="5"/>
  <c r="V40" i="5"/>
  <c r="V48" i="5"/>
  <c r="Z45" i="5"/>
  <c r="F45" i="5"/>
  <c r="J42" i="5"/>
  <c r="N39" i="5"/>
  <c r="N47" i="5"/>
  <c r="R44" i="5"/>
  <c r="V41" i="5"/>
  <c r="Z38" i="5"/>
  <c r="Z46" i="5"/>
  <c r="F46" i="5"/>
  <c r="J43" i="5"/>
  <c r="N40" i="5"/>
  <c r="N48" i="5"/>
  <c r="R45" i="5"/>
  <c r="V42" i="5"/>
  <c r="Z39" i="5"/>
  <c r="Z47" i="5"/>
  <c r="F39" i="5"/>
  <c r="F47" i="5"/>
  <c r="J44" i="5"/>
  <c r="N41" i="5"/>
  <c r="R38" i="5"/>
  <c r="R46" i="5"/>
  <c r="V43" i="5"/>
  <c r="Z40" i="5"/>
  <c r="Z48" i="5"/>
  <c r="F40" i="5"/>
  <c r="F48" i="5"/>
  <c r="J45" i="5"/>
  <c r="N42" i="5"/>
  <c r="R39" i="5"/>
  <c r="R47" i="5"/>
  <c r="V44" i="5"/>
  <c r="M25" i="5"/>
  <c r="AA27" i="5"/>
  <c r="I25" i="5"/>
  <c r="I27" i="5"/>
  <c r="K27" i="5"/>
  <c r="M27" i="5"/>
  <c r="O27" i="5"/>
  <c r="Q27" i="5"/>
  <c r="S27" i="5"/>
  <c r="U27" i="5"/>
  <c r="W28" i="5"/>
  <c r="Y28" i="5"/>
  <c r="AA28" i="5"/>
  <c r="K28" i="5"/>
  <c r="M28" i="5"/>
  <c r="O28" i="5"/>
  <c r="Q28" i="5"/>
  <c r="S28" i="5"/>
  <c r="U28" i="5"/>
  <c r="W29" i="5"/>
  <c r="Y29" i="5"/>
  <c r="AA29" i="5"/>
  <c r="I28" i="5"/>
  <c r="I29" i="5"/>
  <c r="K29" i="5"/>
  <c r="M29" i="5"/>
  <c r="O29" i="5"/>
  <c r="Q29" i="5"/>
  <c r="S29" i="5"/>
  <c r="U29" i="5"/>
  <c r="W30" i="5"/>
  <c r="Y30" i="5"/>
  <c r="AA30" i="5"/>
  <c r="I30" i="5"/>
  <c r="K30" i="5"/>
  <c r="M30" i="5"/>
  <c r="O30" i="5"/>
  <c r="Q30" i="5"/>
  <c r="S30" i="5"/>
  <c r="W23" i="5"/>
  <c r="Y23" i="5"/>
  <c r="AA23" i="5"/>
  <c r="I23" i="5"/>
  <c r="K23" i="5"/>
  <c r="M23" i="5"/>
  <c r="O23" i="5"/>
  <c r="Q23" i="5"/>
  <c r="S23" i="5"/>
  <c r="U23" i="5"/>
  <c r="W24" i="5"/>
  <c r="Y24" i="5"/>
  <c r="AA24" i="5"/>
  <c r="I24" i="5"/>
  <c r="K24" i="5"/>
  <c r="M24" i="5"/>
  <c r="O24" i="5"/>
  <c r="Q24" i="5"/>
  <c r="S24" i="5"/>
  <c r="U24" i="5"/>
  <c r="W25" i="5"/>
  <c r="Y25" i="5"/>
  <c r="AA25" i="5"/>
  <c r="K25" i="5"/>
  <c r="O25" i="5"/>
  <c r="Q25" i="5"/>
  <c r="S25" i="5"/>
  <c r="U25" i="5"/>
  <c r="W26" i="5"/>
  <c r="Y26" i="5"/>
  <c r="AA26" i="5"/>
  <c r="I26" i="5"/>
  <c r="K26" i="5"/>
  <c r="M26" i="5"/>
  <c r="O26" i="5"/>
  <c r="Q26" i="5"/>
  <c r="S26" i="5"/>
  <c r="U26" i="5"/>
  <c r="W27" i="5"/>
  <c r="Y27" i="5"/>
  <c r="K32" i="5" l="1"/>
  <c r="K76" i="5"/>
  <c r="S76" i="5"/>
  <c r="G76" i="5"/>
  <c r="AA76" i="5"/>
  <c r="W76" i="5"/>
  <c r="O76" i="5"/>
  <c r="I32" i="5"/>
  <c r="M32" i="5"/>
  <c r="O32" i="5"/>
  <c r="U32" i="5"/>
  <c r="E32" i="5"/>
  <c r="Y32" i="5"/>
  <c r="AA34" i="5" s="1"/>
  <c r="S32" i="5"/>
  <c r="Q32" i="5"/>
  <c r="S34" i="5" s="1"/>
  <c r="W32" i="5"/>
  <c r="G32" i="5"/>
  <c r="AA32" i="5"/>
  <c r="W34" i="5" l="1"/>
  <c r="K34" i="5"/>
  <c r="O34" i="5"/>
  <c r="G34" i="5"/>
  <c r="C61" i="5"/>
  <c r="C19" i="5" l="1"/>
</calcChain>
</file>

<file path=xl/sharedStrings.xml><?xml version="1.0" encoding="utf-8"?>
<sst xmlns="http://schemas.openxmlformats.org/spreadsheetml/2006/main" count="1893" uniqueCount="284">
  <si>
    <t>１．クラブ名</t>
    <rPh sb="5" eb="6">
      <t>メイ</t>
    </rPh>
    <phoneticPr fontId="1"/>
  </si>
  <si>
    <t>２．結成年月日</t>
    <rPh sb="2" eb="4">
      <t>ケッセイ</t>
    </rPh>
    <rPh sb="4" eb="7">
      <t>ネンガッピ</t>
    </rPh>
    <phoneticPr fontId="1"/>
  </si>
  <si>
    <t>３．スポンサーＬＣ</t>
    <phoneticPr fontId="1"/>
  </si>
  <si>
    <t>　  第一例会</t>
    <rPh sb="3" eb="5">
      <t>ダイイチ</t>
    </rPh>
    <rPh sb="5" eb="7">
      <t>レイカイ</t>
    </rPh>
    <phoneticPr fontId="1"/>
  </si>
  <si>
    <t xml:space="preserve">  　第二例会</t>
    <rPh sb="3" eb="4">
      <t>ダイ</t>
    </rPh>
    <rPh sb="4" eb="5">
      <t>ニ</t>
    </rPh>
    <rPh sb="5" eb="7">
      <t>レイカイ</t>
    </rPh>
    <phoneticPr fontId="1"/>
  </si>
  <si>
    <t>　  第二例会</t>
    <rPh sb="3" eb="4">
      <t>ダイ</t>
    </rPh>
    <rPh sb="4" eb="5">
      <t>ニ</t>
    </rPh>
    <rPh sb="5" eb="7">
      <t>レイカイ</t>
    </rPh>
    <phoneticPr fontId="1"/>
  </si>
  <si>
    <t>６．会　員　数</t>
    <rPh sb="2" eb="3">
      <t>カイ</t>
    </rPh>
    <rPh sb="4" eb="5">
      <t>イン</t>
    </rPh>
    <rPh sb="6" eb="7">
      <t>カズ</t>
    </rPh>
    <phoneticPr fontId="1"/>
  </si>
  <si>
    <t>５．例　会　日</t>
    <rPh sb="2" eb="3">
      <t>レイ</t>
    </rPh>
    <rPh sb="4" eb="5">
      <t>カイ</t>
    </rPh>
    <rPh sb="6" eb="7">
      <t>ビ</t>
    </rPh>
    <phoneticPr fontId="1"/>
  </si>
  <si>
    <t>４．例　会　場</t>
    <rPh sb="2" eb="3">
      <t>レイ</t>
    </rPh>
    <rPh sb="4" eb="5">
      <t>カイ</t>
    </rPh>
    <rPh sb="6" eb="7">
      <t>バ</t>
    </rPh>
    <phoneticPr fontId="1"/>
  </si>
  <si>
    <t>７．会員の構成</t>
    <rPh sb="2" eb="4">
      <t>カイイン</t>
    </rPh>
    <rPh sb="5" eb="7">
      <t>コウセイ</t>
    </rPh>
    <phoneticPr fontId="1"/>
  </si>
  <si>
    <t>名</t>
    <rPh sb="0" eb="1">
      <t>メイ</t>
    </rPh>
    <phoneticPr fontId="1"/>
  </si>
  <si>
    <t>正会員</t>
    <rPh sb="0" eb="3">
      <t>セイカイイン</t>
    </rPh>
    <phoneticPr fontId="1"/>
  </si>
  <si>
    <t>20歳代</t>
    <rPh sb="2" eb="3">
      <t>サイ</t>
    </rPh>
    <rPh sb="3" eb="4">
      <t>ダイ</t>
    </rPh>
    <phoneticPr fontId="1"/>
  </si>
  <si>
    <t>30歳代</t>
    <rPh sb="2" eb="3">
      <t>サイ</t>
    </rPh>
    <rPh sb="3" eb="4">
      <t>ダイ</t>
    </rPh>
    <phoneticPr fontId="1"/>
  </si>
  <si>
    <t>40歳代</t>
    <rPh sb="2" eb="4">
      <t>サイダイ</t>
    </rPh>
    <phoneticPr fontId="1"/>
  </si>
  <si>
    <t>50歳代</t>
    <rPh sb="2" eb="3">
      <t>サイ</t>
    </rPh>
    <rPh sb="3" eb="4">
      <t>ダイ</t>
    </rPh>
    <phoneticPr fontId="1"/>
  </si>
  <si>
    <t>60歳代</t>
    <rPh sb="2" eb="4">
      <t>サイダイ</t>
    </rPh>
    <phoneticPr fontId="1"/>
  </si>
  <si>
    <t>70歳代</t>
    <rPh sb="2" eb="3">
      <t>サイ</t>
    </rPh>
    <rPh sb="3" eb="4">
      <t>ダイ</t>
    </rPh>
    <phoneticPr fontId="1"/>
  </si>
  <si>
    <t>80歳代</t>
    <rPh sb="2" eb="3">
      <t>サイ</t>
    </rPh>
    <rPh sb="3" eb="4">
      <t>ダイ</t>
    </rPh>
    <phoneticPr fontId="1"/>
  </si>
  <si>
    <t xml:space="preserve"> 年齢</t>
    <rPh sb="1" eb="3">
      <t>ネンレイ</t>
    </rPh>
    <phoneticPr fontId="1"/>
  </si>
  <si>
    <t>準会員</t>
    <rPh sb="0" eb="1">
      <t>ジュン</t>
    </rPh>
    <rPh sb="1" eb="3">
      <t>カイイン</t>
    </rPh>
    <phoneticPr fontId="1"/>
  </si>
  <si>
    <t xml:space="preserve"> 種別</t>
    <rPh sb="1" eb="3">
      <t>シュベツ</t>
    </rPh>
    <phoneticPr fontId="1"/>
  </si>
  <si>
    <t>　男性</t>
    <rPh sb="1" eb="3">
      <t>ダンセイ</t>
    </rPh>
    <phoneticPr fontId="1"/>
  </si>
  <si>
    <t>　女性</t>
    <rPh sb="1" eb="3">
      <t>ジョセイ</t>
    </rPh>
    <phoneticPr fontId="1"/>
  </si>
  <si>
    <t>　会員歴</t>
    <rPh sb="1" eb="2">
      <t>カイ</t>
    </rPh>
    <rPh sb="2" eb="3">
      <t>イン</t>
    </rPh>
    <rPh sb="3" eb="4">
      <t>レキ</t>
    </rPh>
    <phoneticPr fontId="1"/>
  </si>
  <si>
    <t>①</t>
    <phoneticPr fontId="1"/>
  </si>
  <si>
    <t>￥</t>
    <phoneticPr fontId="1"/>
  </si>
  <si>
    <t>件</t>
    <rPh sb="0" eb="1">
      <t>ケン</t>
    </rPh>
    <phoneticPr fontId="1"/>
  </si>
  <si>
    <t>開催場所　／</t>
    <rPh sb="0" eb="2">
      <t>カイサイ</t>
    </rPh>
    <rPh sb="2" eb="4">
      <t>バショ</t>
    </rPh>
    <phoneticPr fontId="1"/>
  </si>
  <si>
    <t>90歳以上</t>
    <rPh sb="2" eb="3">
      <t>サイ</t>
    </rPh>
    <rPh sb="3" eb="5">
      <t>イジョウ</t>
    </rPh>
    <phoneticPr fontId="1"/>
  </si>
  <si>
    <t>10年~14年</t>
    <rPh sb="2" eb="3">
      <t>ネン</t>
    </rPh>
    <rPh sb="6" eb="7">
      <t>ネン</t>
    </rPh>
    <phoneticPr fontId="1"/>
  </si>
  <si>
    <t>25年~29年</t>
    <rPh sb="2" eb="3">
      <t>ネン</t>
    </rPh>
    <rPh sb="6" eb="7">
      <t>ネン</t>
    </rPh>
    <phoneticPr fontId="1"/>
  </si>
  <si>
    <t>40年~49年</t>
    <rPh sb="2" eb="3">
      <t>ネン</t>
    </rPh>
    <rPh sb="6" eb="7">
      <t>ネン</t>
    </rPh>
    <phoneticPr fontId="1"/>
  </si>
  <si>
    <t>20年~24年</t>
    <rPh sb="2" eb="3">
      <t>ネン</t>
    </rPh>
    <rPh sb="6" eb="7">
      <t>ネン</t>
    </rPh>
    <phoneticPr fontId="1"/>
  </si>
  <si>
    <t>15年~19年</t>
    <rPh sb="2" eb="3">
      <t>ネン</t>
    </rPh>
    <rPh sb="6" eb="7">
      <t>ネン</t>
    </rPh>
    <phoneticPr fontId="1"/>
  </si>
  <si>
    <t xml:space="preserve"> 4年～5年</t>
    <rPh sb="2" eb="3">
      <t>ネン</t>
    </rPh>
    <rPh sb="5" eb="6">
      <t>ネン</t>
    </rPh>
    <phoneticPr fontId="1"/>
  </si>
  <si>
    <t xml:space="preserve"> 6年～9年</t>
    <rPh sb="2" eb="3">
      <t>ネン</t>
    </rPh>
    <rPh sb="5" eb="6">
      <t>ネン</t>
    </rPh>
    <phoneticPr fontId="1"/>
  </si>
  <si>
    <t xml:space="preserve"> 50年以上</t>
    <rPh sb="3" eb="4">
      <t>ネン</t>
    </rPh>
    <rPh sb="4" eb="6">
      <t>イジョウ</t>
    </rPh>
    <phoneticPr fontId="1"/>
  </si>
  <si>
    <t>年</t>
    <rPh sb="0" eb="1">
      <t>ネン</t>
    </rPh>
    <phoneticPr fontId="1"/>
  </si>
  <si>
    <t>月</t>
    <rPh sb="0" eb="1">
      <t>ガツ</t>
    </rPh>
    <phoneticPr fontId="1"/>
  </si>
  <si>
    <t>歳</t>
    <rPh sb="0" eb="1">
      <t>サイ</t>
    </rPh>
    <phoneticPr fontId="1"/>
  </si>
  <si>
    <t>第</t>
    <rPh sb="0" eb="1">
      <t>ダイ</t>
    </rPh>
    <phoneticPr fontId="1"/>
  </si>
  <si>
    <t>リジョン</t>
    <phoneticPr fontId="1"/>
  </si>
  <si>
    <t>ゾーン</t>
    <phoneticPr fontId="1"/>
  </si>
  <si>
    <t>ライオンズクラブ</t>
    <phoneticPr fontId="1"/>
  </si>
  <si>
    <t>日</t>
    <rPh sb="0" eb="1">
      <t>ヒ</t>
    </rPh>
    <phoneticPr fontId="1"/>
  </si>
  <si>
    <t>記入者</t>
    <rPh sb="0" eb="2">
      <t>キニュウ</t>
    </rPh>
    <rPh sb="2" eb="3">
      <t>シャ</t>
    </rPh>
    <phoneticPr fontId="1"/>
  </si>
  <si>
    <t>記入</t>
    <rPh sb="0" eb="2">
      <t>キニュウ</t>
    </rPh>
    <phoneticPr fontId="1"/>
  </si>
  <si>
    <t>　西暦　　　　　　　　　</t>
    <rPh sb="1" eb="3">
      <t>セイレキ</t>
    </rPh>
    <phoneticPr fontId="1"/>
  </si>
  <si>
    <t>　東京　　　　　　　　　　　　　　　　　　　　</t>
    <rPh sb="1" eb="3">
      <t>トウキョウ</t>
    </rPh>
    <phoneticPr fontId="1"/>
  </si>
  <si>
    <t>　東京　　　　　　　　　　　　　　　　　　　　　　</t>
    <rPh sb="1" eb="3">
      <t>トウキョウ</t>
    </rPh>
    <phoneticPr fontId="1"/>
  </si>
  <si>
    <t>年会費</t>
    <rPh sb="0" eb="3">
      <t>ネンカイヒ</t>
    </rPh>
    <phoneticPr fontId="1"/>
  </si>
  <si>
    <t>姉妹提携ＬＣ</t>
    <rPh sb="0" eb="2">
      <t>シマイ</t>
    </rPh>
    <rPh sb="2" eb="4">
      <t>テイケイ</t>
    </rPh>
    <phoneticPr fontId="1"/>
  </si>
  <si>
    <t>特別例会</t>
    <rPh sb="0" eb="2">
      <t>トクベツ</t>
    </rPh>
    <rPh sb="2" eb="4">
      <t>レイカイ</t>
    </rPh>
    <phoneticPr fontId="1"/>
  </si>
  <si>
    <t>納涼例会</t>
    <rPh sb="0" eb="2">
      <t>ノウリョウ</t>
    </rPh>
    <rPh sb="2" eb="4">
      <t>レイカイ</t>
    </rPh>
    <phoneticPr fontId="1"/>
  </si>
  <si>
    <t>旅行例会</t>
    <rPh sb="0" eb="2">
      <t>リョコウ</t>
    </rPh>
    <rPh sb="2" eb="4">
      <t>レイカイ</t>
    </rPh>
    <phoneticPr fontId="1"/>
  </si>
  <si>
    <t>Xmas例会</t>
    <rPh sb="4" eb="6">
      <t>レイカイ</t>
    </rPh>
    <phoneticPr fontId="1"/>
  </si>
  <si>
    <t>新年例会</t>
    <rPh sb="0" eb="2">
      <t>シンネン</t>
    </rPh>
    <rPh sb="2" eb="4">
      <t>レイカイ</t>
    </rPh>
    <phoneticPr fontId="1"/>
  </si>
  <si>
    <t>周年行事</t>
    <rPh sb="0" eb="2">
      <t>シュウネン</t>
    </rPh>
    <rPh sb="2" eb="4">
      <t>ギョウジ</t>
    </rPh>
    <phoneticPr fontId="1"/>
  </si>
  <si>
    <t>入会金</t>
    <rPh sb="0" eb="3">
      <t>ニュウカイキン</t>
    </rPh>
    <phoneticPr fontId="1"/>
  </si>
  <si>
    <t>ＬＣ</t>
    <phoneticPr fontId="1"/>
  </si>
  <si>
    <t>　事業費　／　￥　　　　　　　</t>
    <rPh sb="1" eb="3">
      <t>ジギョウ</t>
    </rPh>
    <rPh sb="3" eb="4">
      <t>ヒ</t>
    </rPh>
    <phoneticPr fontId="1"/>
  </si>
  <si>
    <t xml:space="preserve"> 正会員</t>
    <rPh sb="1" eb="4">
      <t>セイカイイン</t>
    </rPh>
    <phoneticPr fontId="1"/>
  </si>
  <si>
    <t>賛助会員</t>
    <rPh sb="0" eb="2">
      <t>サンジョ</t>
    </rPh>
    <rPh sb="2" eb="4">
      <t>カイイン</t>
    </rPh>
    <phoneticPr fontId="1"/>
  </si>
  <si>
    <t>家族会員</t>
    <rPh sb="0" eb="2">
      <t>カゾク</t>
    </rPh>
    <rPh sb="2" eb="4">
      <t>カイイン</t>
    </rPh>
    <phoneticPr fontId="1"/>
  </si>
  <si>
    <t>不在会員</t>
    <rPh sb="0" eb="2">
      <t>フザイ</t>
    </rPh>
    <rPh sb="2" eb="4">
      <t>カイイン</t>
    </rPh>
    <phoneticPr fontId="1"/>
  </si>
  <si>
    <t>賛助</t>
    <rPh sb="0" eb="2">
      <t>サンジョ</t>
    </rPh>
    <phoneticPr fontId="1"/>
  </si>
  <si>
    <t>家族</t>
    <rPh sb="0" eb="2">
      <t>カゾク</t>
    </rPh>
    <phoneticPr fontId="1"/>
  </si>
  <si>
    <t>不在</t>
    <rPh sb="0" eb="2">
      <t>フザイ</t>
    </rPh>
    <phoneticPr fontId="1"/>
  </si>
  <si>
    <t xml:space="preserve">    　      ※準会員の会員歴はライオンズクラブ入会からの年数で記入してください。</t>
    <rPh sb="12" eb="15">
      <t>ジュンカイイン</t>
    </rPh>
    <rPh sb="16" eb="17">
      <t>カイ</t>
    </rPh>
    <rPh sb="17" eb="18">
      <t>イン</t>
    </rPh>
    <rPh sb="18" eb="19">
      <t>レキ</t>
    </rPh>
    <rPh sb="28" eb="30">
      <t>ニュウカイ</t>
    </rPh>
    <rPh sb="33" eb="35">
      <t>ネンスウ</t>
    </rPh>
    <rPh sb="36" eb="38">
      <t>キニュウ</t>
    </rPh>
    <phoneticPr fontId="1"/>
  </si>
  <si>
    <t>合計</t>
    <rPh sb="0" eb="2">
      <t>ゴウケイ</t>
    </rPh>
    <phoneticPr fontId="1"/>
  </si>
  <si>
    <r>
      <rPr>
        <b/>
        <sz val="11"/>
        <color theme="1"/>
        <rFont val="ＭＳ Ｐゴシック"/>
        <family val="3"/>
        <charset val="128"/>
        <scheme val="minor"/>
      </rPr>
      <t xml:space="preserve">【前期】 </t>
    </r>
    <r>
      <rPr>
        <sz val="11"/>
        <color theme="1"/>
        <rFont val="ＭＳ Ｐゴシック"/>
        <family val="3"/>
        <charset val="128"/>
        <scheme val="minor"/>
      </rPr>
      <t>実施アクティビティ</t>
    </r>
    <phoneticPr fontId="1"/>
  </si>
  <si>
    <t>←</t>
    <phoneticPr fontId="1"/>
  </si>
  <si>
    <t xml:space="preserve">優待・名誉
終身会員　　 </t>
    <rPh sb="0" eb="2">
      <t>ユウタイ</t>
    </rPh>
    <rPh sb="3" eb="5">
      <t>メイヨ</t>
    </rPh>
    <rPh sb="6" eb="8">
      <t>シュウシン</t>
    </rPh>
    <rPh sb="8" eb="10">
      <t>カイイン</t>
    </rPh>
    <phoneticPr fontId="1"/>
  </si>
  <si>
    <t>優待
名誉
終身</t>
    <rPh sb="0" eb="2">
      <t>ユウタイ</t>
    </rPh>
    <rPh sb="3" eb="5">
      <t>メイヨ</t>
    </rPh>
    <rPh sb="6" eb="8">
      <t>シュウシン</t>
    </rPh>
    <phoneticPr fontId="1"/>
  </si>
  <si>
    <t>有</t>
    <rPh sb="0" eb="1">
      <t>ア</t>
    </rPh>
    <phoneticPr fontId="1"/>
  </si>
  <si>
    <t>無</t>
    <rPh sb="0" eb="1">
      <t>ナ</t>
    </rPh>
    <phoneticPr fontId="1"/>
  </si>
  <si>
    <t>（有の場合、在籍数）</t>
    <rPh sb="1" eb="2">
      <t>ア</t>
    </rPh>
    <rPh sb="3" eb="5">
      <t>バアイ</t>
    </rPh>
    <rPh sb="6" eb="8">
      <t>ザイセキ</t>
    </rPh>
    <rPh sb="8" eb="9">
      <t>スウ</t>
    </rPh>
    <phoneticPr fontId="1"/>
  </si>
  <si>
    <t>８．クラブ支部</t>
    <rPh sb="5" eb="7">
      <t>シブ</t>
    </rPh>
    <phoneticPr fontId="1"/>
  </si>
  <si>
    <t xml:space="preserve"> 1年～3年</t>
    <rPh sb="2" eb="3">
      <t>ネン</t>
    </rPh>
    <rPh sb="5" eb="6">
      <t>ネン</t>
    </rPh>
    <phoneticPr fontId="1"/>
  </si>
  <si>
    <t xml:space="preserve"> 1年未満</t>
    <rPh sb="2" eb="3">
      <t>ネン</t>
    </rPh>
    <rPh sb="3" eb="5">
      <t>ミマン</t>
    </rPh>
    <phoneticPr fontId="1"/>
  </si>
  <si>
    <t>事務局費</t>
    <rPh sb="0" eb="3">
      <t>ジムキョク</t>
    </rPh>
    <rPh sb="3" eb="4">
      <t>ヒ</t>
    </rPh>
    <phoneticPr fontId="1"/>
  </si>
  <si>
    <t>/年</t>
    <rPh sb="1" eb="2">
      <t>ネン</t>
    </rPh>
    <phoneticPr fontId="1"/>
  </si>
  <si>
    <t>月</t>
    <rPh sb="0" eb="1">
      <t>ゲツ</t>
    </rPh>
    <phoneticPr fontId="1"/>
  </si>
  <si>
    <t>開催場所</t>
    <rPh sb="0" eb="2">
      <t>カイサイ</t>
    </rPh>
    <rPh sb="2" eb="4">
      <t>バショ</t>
    </rPh>
    <phoneticPr fontId="1"/>
  </si>
  <si>
    <t>前年度 開催実績</t>
    <rPh sb="0" eb="3">
      <t>ゼンネンド</t>
    </rPh>
    <rPh sb="4" eb="6">
      <t>カイサイ</t>
    </rPh>
    <rPh sb="6" eb="8">
      <t>ジッセキ</t>
    </rPh>
    <phoneticPr fontId="1"/>
  </si>
  <si>
    <t>今年度 開催予定</t>
    <rPh sb="0" eb="3">
      <t>コンネンド</t>
    </rPh>
    <rPh sb="4" eb="6">
      <t>カイサイ</t>
    </rPh>
    <rPh sb="6" eb="8">
      <t>ヨテイ</t>
    </rPh>
    <phoneticPr fontId="1"/>
  </si>
  <si>
    <t>キャビネットへのご要望・ご意見等：</t>
    <rPh sb="9" eb="11">
      <t>ヨウボウ</t>
    </rPh>
    <rPh sb="13" eb="15">
      <t>イケン</t>
    </rPh>
    <rPh sb="15" eb="16">
      <t>トウ</t>
    </rPh>
    <phoneticPr fontId="1"/>
  </si>
  <si>
    <t>アクティビティ名称</t>
    <rPh sb="7" eb="9">
      <t>メイショウ</t>
    </rPh>
    <phoneticPr fontId="1"/>
  </si>
  <si>
    <t>□</t>
    <phoneticPr fontId="1"/>
  </si>
  <si>
    <t>分類①</t>
    <rPh sb="0" eb="2">
      <t>ブンルイ</t>
    </rPh>
    <phoneticPr fontId="1"/>
  </si>
  <si>
    <t>分類②</t>
    <rPh sb="0" eb="2">
      <t>ブンルイ</t>
    </rPh>
    <phoneticPr fontId="1"/>
  </si>
  <si>
    <t>奨学金を提供する</t>
    <rPh sb="0" eb="3">
      <t>ショウガクキン</t>
    </rPh>
    <rPh sb="4" eb="6">
      <t>テイキョウ</t>
    </rPh>
    <phoneticPr fontId="1"/>
  </si>
  <si>
    <t>募金系</t>
    <rPh sb="0" eb="2">
      <t>ボキン</t>
    </rPh>
    <rPh sb="2" eb="3">
      <t>ケイ</t>
    </rPh>
    <phoneticPr fontId="1"/>
  </si>
  <si>
    <t>物資を提供する</t>
    <phoneticPr fontId="1"/>
  </si>
  <si>
    <t>労力奉仕をする</t>
    <phoneticPr fontId="1"/>
  </si>
  <si>
    <t>分類③</t>
    <rPh sb="0" eb="2">
      <t>ブンルイ</t>
    </rPh>
    <phoneticPr fontId="1"/>
  </si>
  <si>
    <t>連携している</t>
    <rPh sb="0" eb="2">
      <t>レンケイ</t>
    </rPh>
    <phoneticPr fontId="1"/>
  </si>
  <si>
    <t>国内のクラブ</t>
    <rPh sb="0" eb="2">
      <t>コクナイ</t>
    </rPh>
    <phoneticPr fontId="1"/>
  </si>
  <si>
    <t>海外のクラブ</t>
    <rPh sb="0" eb="2">
      <t>カイガイ</t>
    </rPh>
    <phoneticPr fontId="1"/>
  </si>
  <si>
    <t>キャビネット</t>
    <phoneticPr fontId="1"/>
  </si>
  <si>
    <t>同じリジョンまたは・ゾーンのクラブ</t>
    <rPh sb="0" eb="1">
      <t>オナ</t>
    </rPh>
    <phoneticPr fontId="1"/>
  </si>
  <si>
    <t>分類④</t>
    <rPh sb="0" eb="2">
      <t>ブンルイ</t>
    </rPh>
    <phoneticPr fontId="1"/>
  </si>
  <si>
    <t>青少年健全育成</t>
    <rPh sb="0" eb="3">
      <t>セイショウネン</t>
    </rPh>
    <rPh sb="3" eb="5">
      <t>ケンゼン</t>
    </rPh>
    <rPh sb="5" eb="7">
      <t>イクセイ</t>
    </rPh>
    <phoneticPr fontId="1"/>
  </si>
  <si>
    <t>奨学金</t>
    <rPh sb="0" eb="3">
      <t>ショウガクキン</t>
    </rPh>
    <phoneticPr fontId="1"/>
  </si>
  <si>
    <t>教育</t>
    <rPh sb="0" eb="2">
      <t>キョウイク</t>
    </rPh>
    <phoneticPr fontId="1"/>
  </si>
  <si>
    <t>スポーツ</t>
    <phoneticPr fontId="1"/>
  </si>
  <si>
    <t>地域振興</t>
    <rPh sb="0" eb="2">
      <t>チイキ</t>
    </rPh>
    <rPh sb="2" eb="4">
      <t>シンコウ</t>
    </rPh>
    <phoneticPr fontId="1"/>
  </si>
  <si>
    <t>貧困対策</t>
    <rPh sb="0" eb="2">
      <t>ヒンコン</t>
    </rPh>
    <rPh sb="2" eb="4">
      <t>タイサク</t>
    </rPh>
    <phoneticPr fontId="1"/>
  </si>
  <si>
    <t>障がい者支援</t>
    <rPh sb="0" eb="1">
      <t>ショウ</t>
    </rPh>
    <rPh sb="3" eb="4">
      <t>シャ</t>
    </rPh>
    <rPh sb="4" eb="6">
      <t>シエン</t>
    </rPh>
    <phoneticPr fontId="1"/>
  </si>
  <si>
    <t>盲動・介助犬</t>
    <rPh sb="0" eb="2">
      <t>モウドウ</t>
    </rPh>
    <rPh sb="3" eb="6">
      <t>カイジョケン</t>
    </rPh>
    <phoneticPr fontId="1"/>
  </si>
  <si>
    <t>アイバンク</t>
    <phoneticPr fontId="1"/>
  </si>
  <si>
    <t>その他</t>
    <rPh sb="2" eb="3">
      <t>ホカ</t>
    </rPh>
    <phoneticPr fontId="1"/>
  </si>
  <si>
    <t>上記以外</t>
    <rPh sb="0" eb="2">
      <t>ジョウキ</t>
    </rPh>
    <rPh sb="2" eb="4">
      <t>イガイ</t>
    </rPh>
    <phoneticPr fontId="1"/>
  </si>
  <si>
    <t>人道的支援</t>
    <rPh sb="0" eb="3">
      <t>ジンドウテキ</t>
    </rPh>
    <rPh sb="3" eb="5">
      <t>シエン</t>
    </rPh>
    <phoneticPr fontId="1"/>
  </si>
  <si>
    <t>がん・病気</t>
    <rPh sb="3" eb="5">
      <t>ビョウキ</t>
    </rPh>
    <phoneticPr fontId="1"/>
  </si>
  <si>
    <t>献血・ドナー</t>
    <rPh sb="0" eb="2">
      <t>ケンケツ</t>
    </rPh>
    <phoneticPr fontId="1"/>
  </si>
  <si>
    <t>その他</t>
    <phoneticPr fontId="1"/>
  </si>
  <si>
    <t>災害復興支援</t>
    <rPh sb="0" eb="2">
      <t>サイガイ</t>
    </rPh>
    <rPh sb="2" eb="4">
      <t>フッコウ</t>
    </rPh>
    <rPh sb="4" eb="6">
      <t>シエン</t>
    </rPh>
    <phoneticPr fontId="1"/>
  </si>
  <si>
    <t>緊急災害支援</t>
    <rPh sb="0" eb="2">
      <t>キンキュウ</t>
    </rPh>
    <rPh sb="2" eb="4">
      <t>サイガイ</t>
    </rPh>
    <rPh sb="4" eb="6">
      <t>シエン</t>
    </rPh>
    <phoneticPr fontId="1"/>
  </si>
  <si>
    <t>オリンピック・パラリンピック</t>
    <phoneticPr fontId="1"/>
  </si>
  <si>
    <t>環境保全</t>
    <rPh sb="0" eb="2">
      <t>カンキョウ</t>
    </rPh>
    <rPh sb="2" eb="4">
      <t>ホゼン</t>
    </rPh>
    <phoneticPr fontId="1"/>
  </si>
  <si>
    <t>薬物乱用防止</t>
    <rPh sb="0" eb="2">
      <t>ヤクブツ</t>
    </rPh>
    <rPh sb="2" eb="4">
      <t>ランヨウ</t>
    </rPh>
    <rPh sb="4" eb="6">
      <t>ボウシ</t>
    </rPh>
    <phoneticPr fontId="1"/>
  </si>
  <si>
    <t>平和</t>
    <rPh sb="0" eb="2">
      <t>ヘイワ</t>
    </rPh>
    <phoneticPr fontId="1"/>
  </si>
  <si>
    <t>見どころ</t>
    <phoneticPr fontId="1"/>
  </si>
  <si>
    <t>前年度退会会員数</t>
    <rPh sb="0" eb="3">
      <t>ゼンネンド</t>
    </rPh>
    <rPh sb="3" eb="5">
      <t>タイカイ</t>
    </rPh>
    <rPh sb="5" eb="7">
      <t>カイイン</t>
    </rPh>
    <rPh sb="7" eb="8">
      <t>スウ</t>
    </rPh>
    <phoneticPr fontId="14"/>
  </si>
  <si>
    <t>名</t>
    <rPh sb="0" eb="1">
      <t>メイ</t>
    </rPh>
    <phoneticPr fontId="14"/>
  </si>
  <si>
    <t>←</t>
    <phoneticPr fontId="14"/>
  </si>
  <si>
    <t>退会者内訳</t>
    <rPh sb="0" eb="3">
      <t>タイカイシャ</t>
    </rPh>
    <rPh sb="3" eb="5">
      <t>ウチワケ</t>
    </rPh>
    <phoneticPr fontId="14"/>
  </si>
  <si>
    <t xml:space="preserve"> 種別</t>
    <rPh sb="1" eb="3">
      <t>シュベツ</t>
    </rPh>
    <phoneticPr fontId="14"/>
  </si>
  <si>
    <t xml:space="preserve"> 正会員</t>
    <rPh sb="1" eb="4">
      <t>セイカイイン</t>
    </rPh>
    <phoneticPr fontId="14"/>
  </si>
  <si>
    <t>優待・終身会員</t>
    <rPh sb="0" eb="2">
      <t>ユウタイ</t>
    </rPh>
    <rPh sb="3" eb="5">
      <t>シュウシン</t>
    </rPh>
    <rPh sb="5" eb="7">
      <t>カイイン</t>
    </rPh>
    <phoneticPr fontId="14"/>
  </si>
  <si>
    <t>賛助会員</t>
    <rPh sb="0" eb="2">
      <t>サンジョ</t>
    </rPh>
    <rPh sb="2" eb="4">
      <t>カイイン</t>
    </rPh>
    <phoneticPr fontId="14"/>
  </si>
  <si>
    <t>家族会員</t>
    <rPh sb="0" eb="2">
      <t>カゾク</t>
    </rPh>
    <rPh sb="2" eb="4">
      <t>カイイン</t>
    </rPh>
    <phoneticPr fontId="14"/>
  </si>
  <si>
    <t>不在会員</t>
    <rPh sb="0" eb="2">
      <t>フザイ</t>
    </rPh>
    <rPh sb="2" eb="4">
      <t>カイイン</t>
    </rPh>
    <phoneticPr fontId="14"/>
  </si>
  <si>
    <t>準会員</t>
    <rPh sb="0" eb="1">
      <t>ジュン</t>
    </rPh>
    <rPh sb="1" eb="3">
      <t>カイイン</t>
    </rPh>
    <phoneticPr fontId="14"/>
  </si>
  <si>
    <t xml:space="preserve"> 年齢</t>
    <rPh sb="1" eb="3">
      <t>ネンレイ</t>
    </rPh>
    <phoneticPr fontId="14"/>
  </si>
  <si>
    <t>　男性</t>
    <rPh sb="1" eb="3">
      <t>ダンセイ</t>
    </rPh>
    <phoneticPr fontId="14"/>
  </si>
  <si>
    <t>　女性</t>
    <rPh sb="1" eb="3">
      <t>ジョセイ</t>
    </rPh>
    <phoneticPr fontId="14"/>
  </si>
  <si>
    <t>20歳代</t>
    <rPh sb="2" eb="3">
      <t>サイ</t>
    </rPh>
    <rPh sb="3" eb="4">
      <t>ダイ</t>
    </rPh>
    <phoneticPr fontId="14"/>
  </si>
  <si>
    <t>30歳代</t>
    <rPh sb="2" eb="3">
      <t>サイ</t>
    </rPh>
    <rPh sb="3" eb="4">
      <t>ダイ</t>
    </rPh>
    <phoneticPr fontId="14"/>
  </si>
  <si>
    <t>40歳代</t>
    <rPh sb="2" eb="4">
      <t>サイダイ</t>
    </rPh>
    <phoneticPr fontId="14"/>
  </si>
  <si>
    <t>50歳代</t>
    <rPh sb="2" eb="3">
      <t>サイ</t>
    </rPh>
    <rPh sb="3" eb="4">
      <t>ダイ</t>
    </rPh>
    <phoneticPr fontId="14"/>
  </si>
  <si>
    <t>60歳代</t>
    <rPh sb="2" eb="4">
      <t>サイダイ</t>
    </rPh>
    <phoneticPr fontId="14"/>
  </si>
  <si>
    <t>70歳代</t>
    <rPh sb="2" eb="3">
      <t>サイ</t>
    </rPh>
    <rPh sb="3" eb="4">
      <t>ダイ</t>
    </rPh>
    <phoneticPr fontId="14"/>
  </si>
  <si>
    <t>80歳代</t>
    <rPh sb="2" eb="3">
      <t>サイ</t>
    </rPh>
    <rPh sb="3" eb="4">
      <t>ダイ</t>
    </rPh>
    <phoneticPr fontId="14"/>
  </si>
  <si>
    <t>90歳以上</t>
    <rPh sb="2" eb="3">
      <t>サイ</t>
    </rPh>
    <rPh sb="3" eb="5">
      <t>イジョウ</t>
    </rPh>
    <phoneticPr fontId="14"/>
  </si>
  <si>
    <t>合計</t>
    <rPh sb="0" eb="2">
      <t>ゴウケイ</t>
    </rPh>
    <phoneticPr fontId="14"/>
  </si>
  <si>
    <t>前年度退会者内訳</t>
    <rPh sb="0" eb="1">
      <t>ゼン</t>
    </rPh>
    <rPh sb="1" eb="3">
      <t>ネンド</t>
    </rPh>
    <rPh sb="3" eb="6">
      <t>タイカイシャ</t>
    </rPh>
    <rPh sb="6" eb="8">
      <t>ウチワケ</t>
    </rPh>
    <phoneticPr fontId="14"/>
  </si>
  <si>
    <t xml:space="preserve">優待・
終身会員　　 </t>
    <rPh sb="0" eb="2">
      <t>ユウタイ</t>
    </rPh>
    <rPh sb="4" eb="6">
      <t>シュウシン</t>
    </rPh>
    <rPh sb="6" eb="8">
      <t>カイイン</t>
    </rPh>
    <phoneticPr fontId="14"/>
  </si>
  <si>
    <t>退会者年齢</t>
    <rPh sb="0" eb="3">
      <t>タイカイシャ</t>
    </rPh>
    <rPh sb="3" eb="5">
      <t>ネンレイ</t>
    </rPh>
    <phoneticPr fontId="14"/>
  </si>
  <si>
    <t>歳</t>
    <rPh sb="0" eb="1">
      <t>サイ</t>
    </rPh>
    <phoneticPr fontId="14"/>
  </si>
  <si>
    <t xml:space="preserve">  </t>
    <phoneticPr fontId="14"/>
  </si>
  <si>
    <t>退会者在籍年数</t>
    <rPh sb="0" eb="3">
      <t>タイカイシャ</t>
    </rPh>
    <rPh sb="3" eb="5">
      <t>ザイセキ</t>
    </rPh>
    <rPh sb="5" eb="7">
      <t>ネンスウ</t>
    </rPh>
    <phoneticPr fontId="14"/>
  </si>
  <si>
    <t>　会員歴</t>
    <rPh sb="1" eb="2">
      <t>カイ</t>
    </rPh>
    <rPh sb="2" eb="3">
      <t>イン</t>
    </rPh>
    <rPh sb="3" eb="4">
      <t>レキ</t>
    </rPh>
    <phoneticPr fontId="14"/>
  </si>
  <si>
    <t>正会員</t>
    <rPh sb="0" eb="3">
      <t>セイカイイン</t>
    </rPh>
    <phoneticPr fontId="14"/>
  </si>
  <si>
    <t>優待
終身</t>
    <rPh sb="0" eb="2">
      <t>ユウタイ</t>
    </rPh>
    <rPh sb="3" eb="5">
      <t>シュウシン</t>
    </rPh>
    <phoneticPr fontId="14"/>
  </si>
  <si>
    <t>賛助</t>
    <rPh sb="0" eb="2">
      <t>サンジョ</t>
    </rPh>
    <phoneticPr fontId="14"/>
  </si>
  <si>
    <t>家族</t>
    <rPh sb="0" eb="2">
      <t>カゾク</t>
    </rPh>
    <phoneticPr fontId="14"/>
  </si>
  <si>
    <t>不在</t>
    <rPh sb="0" eb="2">
      <t>フザイ</t>
    </rPh>
    <phoneticPr fontId="14"/>
  </si>
  <si>
    <t xml:space="preserve"> １年未満</t>
    <rPh sb="2" eb="3">
      <t>ネン</t>
    </rPh>
    <rPh sb="3" eb="5">
      <t>ミマン</t>
    </rPh>
    <phoneticPr fontId="14"/>
  </si>
  <si>
    <t xml:space="preserve"> 2年～3年</t>
    <rPh sb="2" eb="3">
      <t>ネン</t>
    </rPh>
    <rPh sb="5" eb="6">
      <t>ネン</t>
    </rPh>
    <phoneticPr fontId="14"/>
  </si>
  <si>
    <t xml:space="preserve"> 4年～5年</t>
    <rPh sb="2" eb="3">
      <t>ネン</t>
    </rPh>
    <rPh sb="5" eb="6">
      <t>ネン</t>
    </rPh>
    <phoneticPr fontId="14"/>
  </si>
  <si>
    <t xml:space="preserve"> 6年～9年</t>
    <rPh sb="2" eb="3">
      <t>ネン</t>
    </rPh>
    <rPh sb="5" eb="6">
      <t>ネン</t>
    </rPh>
    <phoneticPr fontId="14"/>
  </si>
  <si>
    <t>10年~14年</t>
    <rPh sb="2" eb="3">
      <t>ネン</t>
    </rPh>
    <rPh sb="6" eb="7">
      <t>ネン</t>
    </rPh>
    <phoneticPr fontId="14"/>
  </si>
  <si>
    <t>15年~19年</t>
    <rPh sb="2" eb="3">
      <t>ネン</t>
    </rPh>
    <rPh sb="6" eb="7">
      <t>ネン</t>
    </rPh>
    <phoneticPr fontId="14"/>
  </si>
  <si>
    <t>20年~24年</t>
    <rPh sb="2" eb="3">
      <t>ネン</t>
    </rPh>
    <rPh sb="6" eb="7">
      <t>ネン</t>
    </rPh>
    <phoneticPr fontId="14"/>
  </si>
  <si>
    <t>25年~29年</t>
    <rPh sb="2" eb="3">
      <t>ネン</t>
    </rPh>
    <rPh sb="6" eb="7">
      <t>ネン</t>
    </rPh>
    <phoneticPr fontId="14"/>
  </si>
  <si>
    <t>30年~40年</t>
    <rPh sb="2" eb="3">
      <t>ネン</t>
    </rPh>
    <rPh sb="6" eb="7">
      <t>ネン</t>
    </rPh>
    <phoneticPr fontId="14"/>
  </si>
  <si>
    <t>40年~49年</t>
    <rPh sb="2" eb="3">
      <t>ネン</t>
    </rPh>
    <rPh sb="6" eb="7">
      <t>ネン</t>
    </rPh>
    <phoneticPr fontId="14"/>
  </si>
  <si>
    <t xml:space="preserve"> 50年以上</t>
    <rPh sb="3" eb="4">
      <t>ネン</t>
    </rPh>
    <rPh sb="4" eb="6">
      <t>イジョウ</t>
    </rPh>
    <phoneticPr fontId="14"/>
  </si>
  <si>
    <t>年</t>
    <rPh sb="0" eb="1">
      <t>ネン</t>
    </rPh>
    <phoneticPr fontId="14"/>
  </si>
  <si>
    <t>退会事由</t>
    <rPh sb="0" eb="2">
      <t>タイカイ</t>
    </rPh>
    <rPh sb="2" eb="4">
      <t>ジユウ</t>
    </rPh>
    <phoneticPr fontId="14"/>
  </si>
  <si>
    <t>対策</t>
    <rPh sb="0" eb="2">
      <t>タイサク</t>
    </rPh>
    <phoneticPr fontId="14"/>
  </si>
  <si>
    <t>最寄り駅</t>
    <phoneticPr fontId="1"/>
  </si>
  <si>
    <t>駅からのアクセス</t>
    <rPh sb="0" eb="1">
      <t>エキ</t>
    </rPh>
    <phoneticPr fontId="1"/>
  </si>
  <si>
    <t>徒歩</t>
    <rPh sb="0" eb="2">
      <t>トホ</t>
    </rPh>
    <phoneticPr fontId="1"/>
  </si>
  <si>
    <t>バス</t>
    <phoneticPr fontId="1"/>
  </si>
  <si>
    <t>車</t>
    <rPh sb="0" eb="1">
      <t>クルマ</t>
    </rPh>
    <phoneticPr fontId="1"/>
  </si>
  <si>
    <t>分</t>
    <rPh sb="0" eb="1">
      <t>フン</t>
    </rPh>
    <phoneticPr fontId="1"/>
  </si>
  <si>
    <t>前期の開催日時</t>
    <rPh sb="0" eb="2">
      <t>ゼンキ</t>
    </rPh>
    <rPh sb="3" eb="6">
      <t>カイサイビ</t>
    </rPh>
    <rPh sb="6" eb="7">
      <t>ジ</t>
    </rPh>
    <phoneticPr fontId="1"/>
  </si>
  <si>
    <t>今期の開催日時</t>
    <rPh sb="0" eb="2">
      <t>コンキ</t>
    </rPh>
    <rPh sb="3" eb="5">
      <t>カイサイ</t>
    </rPh>
    <rPh sb="5" eb="6">
      <t>ヒ</t>
    </rPh>
    <rPh sb="6" eb="7">
      <t>ジ</t>
    </rPh>
    <phoneticPr fontId="1"/>
  </si>
  <si>
    <t>開始時刻</t>
    <rPh sb="0" eb="2">
      <t>カイシ</t>
    </rPh>
    <rPh sb="2" eb="4">
      <t>ジコク</t>
    </rPh>
    <phoneticPr fontId="1"/>
  </si>
  <si>
    <t>時</t>
    <rPh sb="0" eb="1">
      <t>ジ</t>
    </rPh>
    <phoneticPr fontId="1"/>
  </si>
  <si>
    <t>～</t>
    <phoneticPr fontId="1"/>
  </si>
  <si>
    <t>終了時刻</t>
    <rPh sb="0" eb="2">
      <t>シュウリョウ</t>
    </rPh>
    <rPh sb="2" eb="4">
      <t>ジコク</t>
    </rPh>
    <phoneticPr fontId="1"/>
  </si>
  <si>
    <t>開催場所・住所</t>
    <rPh sb="0" eb="2">
      <t>カイサイ</t>
    </rPh>
    <rPh sb="2" eb="4">
      <t>バショ</t>
    </rPh>
    <rPh sb="5" eb="7">
      <t>ジュウショ</t>
    </rPh>
    <phoneticPr fontId="1"/>
  </si>
  <si>
    <t>直接的な奉仕に該当する</t>
    <rPh sb="0" eb="2">
      <t>チョクセツ</t>
    </rPh>
    <rPh sb="2" eb="3">
      <t>テキ</t>
    </rPh>
    <rPh sb="4" eb="6">
      <t>ホウシ</t>
    </rPh>
    <rPh sb="7" eb="9">
      <t>ガイトウ</t>
    </rPh>
    <phoneticPr fontId="1"/>
  </si>
  <si>
    <t>間接的な奉仕に該当する（第三者を経由した募金等）</t>
    <rPh sb="0" eb="2">
      <t>カンセツ</t>
    </rPh>
    <rPh sb="2" eb="3">
      <t>テキ</t>
    </rPh>
    <rPh sb="4" eb="6">
      <t>ホウシ</t>
    </rPh>
    <rPh sb="7" eb="9">
      <t>ガイトウ</t>
    </rPh>
    <rPh sb="20" eb="22">
      <t>ボキン</t>
    </rPh>
    <rPh sb="22" eb="23">
      <t>ナド</t>
    </rPh>
    <phoneticPr fontId="1"/>
  </si>
  <si>
    <t>このアクティビティは奉仕を受ける方に対して、どちらの区分に該当しますか？</t>
    <phoneticPr fontId="1"/>
  </si>
  <si>
    <t>このアクティビティは、どの区分に該当しますか？</t>
    <phoneticPr fontId="1"/>
  </si>
  <si>
    <t>他クラブと連携してアクティビティを実施していますか？</t>
    <phoneticPr fontId="1"/>
  </si>
  <si>
    <t>連携していると回答した場合は区分を記入してください。</t>
    <phoneticPr fontId="1"/>
  </si>
  <si>
    <t>アクティビティは次のうちどの区分に該当しますか？（複数回答可）</t>
    <phoneticPr fontId="1"/>
  </si>
  <si>
    <t>連携していない</t>
    <phoneticPr fontId="1"/>
  </si>
  <si>
    <t>児童養護施設支援</t>
    <rPh sb="0" eb="2">
      <t>ジドウ</t>
    </rPh>
    <rPh sb="2" eb="4">
      <t>ヨウゴ</t>
    </rPh>
    <rPh sb="4" eb="6">
      <t>シセツ</t>
    </rPh>
    <rPh sb="6" eb="8">
      <t>シエン</t>
    </rPh>
    <phoneticPr fontId="1"/>
  </si>
  <si>
    <t>地域振興</t>
    <phoneticPr fontId="1"/>
  </si>
  <si>
    <t>ユニセフ</t>
    <phoneticPr fontId="1"/>
  </si>
  <si>
    <t>　携帯電話／</t>
    <rPh sb="1" eb="3">
      <t>ケイタイ</t>
    </rPh>
    <rPh sb="3" eb="5">
      <t>デンワ</t>
    </rPh>
    <phoneticPr fontId="1"/>
  </si>
  <si>
    <t>　クラブ役職／</t>
    <rPh sb="4" eb="6">
      <t>ヤクショク</t>
    </rPh>
    <phoneticPr fontId="1"/>
  </si>
  <si>
    <t>　Ｅ－ｍｅｉｌ／</t>
    <phoneticPr fontId="1"/>
  </si>
  <si>
    <t>　氏名　／Ｌ　　　　　　　　　　　　</t>
    <rPh sb="1" eb="3">
      <t>シメイ</t>
    </rPh>
    <phoneticPr fontId="1"/>
  </si>
  <si>
    <t>アクティビティ概要</t>
    <rPh sb="7" eb="9">
      <t>ガイヨウ</t>
    </rPh>
    <phoneticPr fontId="1"/>
  </si>
  <si>
    <t>②</t>
    <phoneticPr fontId="14"/>
  </si>
  <si>
    <t>９．退会者</t>
    <rPh sb="2" eb="5">
      <t>タイカイシャ</t>
    </rPh>
    <phoneticPr fontId="14"/>
  </si>
  <si>
    <t>１０．クラブ運営</t>
    <rPh sb="6" eb="8">
      <t>ウンエイ</t>
    </rPh>
    <phoneticPr fontId="1"/>
  </si>
  <si>
    <t>所要時間</t>
    <phoneticPr fontId="1"/>
  </si>
  <si>
    <t>事務局連絡先</t>
    <rPh sb="0" eb="3">
      <t>ジムキョク</t>
    </rPh>
    <rPh sb="3" eb="6">
      <t>レンラクサキ</t>
    </rPh>
    <phoneticPr fontId="1"/>
  </si>
  <si>
    <t>電話番号／</t>
    <rPh sb="0" eb="2">
      <t>デンワ</t>
    </rPh>
    <rPh sb="2" eb="4">
      <t>バンゴウ</t>
    </rPh>
    <phoneticPr fontId="1"/>
  </si>
  <si>
    <t>ＦＡＸ番号／</t>
    <rPh sb="3" eb="5">
      <t>バンゴウ</t>
    </rPh>
    <phoneticPr fontId="1"/>
  </si>
  <si>
    <t>2020年</t>
    <rPh sb="4" eb="5">
      <t>ネン</t>
    </rPh>
    <phoneticPr fontId="1"/>
  </si>
  <si>
    <t>(100文字以内)</t>
    <rPh sb="4" eb="6">
      <t>モジ</t>
    </rPh>
    <rPh sb="6" eb="8">
      <t>イナイ</t>
    </rPh>
    <phoneticPr fontId="1"/>
  </si>
  <si>
    <t>(100文字以内)</t>
    <phoneticPr fontId="1"/>
  </si>
  <si>
    <t>No</t>
    <phoneticPr fontId="1"/>
  </si>
  <si>
    <t>会員種別</t>
    <rPh sb="0" eb="2">
      <t>カイイン</t>
    </rPh>
    <rPh sb="2" eb="4">
      <t>シュベツ</t>
    </rPh>
    <phoneticPr fontId="1"/>
  </si>
  <si>
    <t xml:space="preserve"> 正会員</t>
    <phoneticPr fontId="1"/>
  </si>
  <si>
    <t>優待・名誉・終身会員</t>
    <phoneticPr fontId="1"/>
  </si>
  <si>
    <t>賛助会員</t>
    <phoneticPr fontId="1"/>
  </si>
  <si>
    <t>家族会員</t>
    <phoneticPr fontId="1"/>
  </si>
  <si>
    <t>不在会員</t>
    <phoneticPr fontId="1"/>
  </si>
  <si>
    <t>準会員</t>
    <phoneticPr fontId="1"/>
  </si>
  <si>
    <t>性別</t>
    <rPh sb="0" eb="2">
      <t>セイベツ</t>
    </rPh>
    <phoneticPr fontId="1"/>
  </si>
  <si>
    <t>男</t>
    <rPh sb="0" eb="1">
      <t>オトコ</t>
    </rPh>
    <phoneticPr fontId="1"/>
  </si>
  <si>
    <t>女</t>
    <phoneticPr fontId="1"/>
  </si>
  <si>
    <t>どちらかに〇</t>
    <phoneticPr fontId="1"/>
  </si>
  <si>
    <t>いずれかに〇</t>
    <phoneticPr fontId="1"/>
  </si>
  <si>
    <t>○</t>
    <phoneticPr fontId="1"/>
  </si>
  <si>
    <t>入会年月日
(西暦年月日)</t>
    <rPh sb="0" eb="2">
      <t>ニュウカイ</t>
    </rPh>
    <rPh sb="2" eb="5">
      <t>ネンガッピ</t>
    </rPh>
    <rPh sb="7" eb="9">
      <t>セイレキ</t>
    </rPh>
    <rPh sb="9" eb="12">
      <t>ネンガッピ</t>
    </rPh>
    <phoneticPr fontId="1"/>
  </si>
  <si>
    <t>生年月日
(西暦年月日)</t>
    <rPh sb="0" eb="2">
      <t>セイネン</t>
    </rPh>
    <rPh sb="2" eb="4">
      <t>ガッピ</t>
    </rPh>
    <phoneticPr fontId="1"/>
  </si>
  <si>
    <t>１１－１．アクティビティ</t>
    <phoneticPr fontId="1"/>
  </si>
  <si>
    <t>基準日</t>
    <rPh sb="0" eb="3">
      <t>キジュンビ</t>
    </rPh>
    <phoneticPr fontId="1"/>
  </si>
  <si>
    <t>優待・名誉
終身会員</t>
    <phoneticPr fontId="1"/>
  </si>
  <si>
    <t>最年少会員</t>
    <rPh sb="0" eb="3">
      <t>サイネンショウ</t>
    </rPh>
    <rPh sb="3" eb="5">
      <t>カイイン</t>
    </rPh>
    <phoneticPr fontId="1"/>
  </si>
  <si>
    <t>最年長会員</t>
    <rPh sb="0" eb="3">
      <t>サイネンチョウ</t>
    </rPh>
    <rPh sb="3" eb="5">
      <t>カイイン</t>
    </rPh>
    <phoneticPr fontId="1"/>
  </si>
  <si>
    <t>会員平均年齢</t>
    <rPh sb="0" eb="1">
      <t>カイ</t>
    </rPh>
    <rPh sb="1" eb="2">
      <t>イン</t>
    </rPh>
    <rPh sb="2" eb="4">
      <t>ヘイキン</t>
    </rPh>
    <rPh sb="4" eb="6">
      <t>ネンレイ</t>
    </rPh>
    <phoneticPr fontId="1"/>
  </si>
  <si>
    <t>会員歴</t>
    <rPh sb="0" eb="2">
      <t>カイイン</t>
    </rPh>
    <rPh sb="2" eb="3">
      <t>レキ</t>
    </rPh>
    <phoneticPr fontId="1"/>
  </si>
  <si>
    <t>年齢</t>
    <rPh sb="0" eb="2">
      <t>ネンレイ</t>
    </rPh>
    <phoneticPr fontId="1"/>
  </si>
  <si>
    <t>自動計算します</t>
    <rPh sb="0" eb="2">
      <t>ジドウ</t>
    </rPh>
    <rPh sb="2" eb="4">
      <t>ケイサン</t>
    </rPh>
    <phoneticPr fontId="1"/>
  </si>
  <si>
    <t>30年~39年</t>
    <rPh sb="2" eb="3">
      <t>ネン</t>
    </rPh>
    <rPh sb="6" eb="7">
      <t>ネン</t>
    </rPh>
    <phoneticPr fontId="1"/>
  </si>
  <si>
    <t>□</t>
  </si>
  <si>
    <t>□</t>
    <phoneticPr fontId="1"/>
  </si>
  <si>
    <t>☑</t>
    <phoneticPr fontId="1"/>
  </si>
  <si>
    <t>第</t>
    <rPh sb="0" eb="1">
      <t>ダイ</t>
    </rPh>
    <phoneticPr fontId="1"/>
  </si>
  <si>
    <t>月</t>
    <rPh sb="0" eb="1">
      <t>ゲツ</t>
    </rPh>
    <phoneticPr fontId="1"/>
  </si>
  <si>
    <t>火</t>
    <rPh sb="0" eb="1">
      <t>ヒ</t>
    </rPh>
    <phoneticPr fontId="1"/>
  </si>
  <si>
    <t>水</t>
  </si>
  <si>
    <t>木</t>
  </si>
  <si>
    <t>金</t>
  </si>
  <si>
    <t>土</t>
  </si>
  <si>
    <t>日</t>
  </si>
  <si>
    <t>曜日</t>
    <rPh sb="0" eb="2">
      <t>ヨウビ</t>
    </rPh>
    <phoneticPr fontId="1"/>
  </si>
  <si>
    <t>昼or夜</t>
    <rPh sb="0" eb="1">
      <t>ヒル</t>
    </rPh>
    <rPh sb="3" eb="4">
      <t>ヨル</t>
    </rPh>
    <phoneticPr fontId="1"/>
  </si>
  <si>
    <t>昼</t>
    <rPh sb="0" eb="1">
      <t>ヒル</t>
    </rPh>
    <phoneticPr fontId="1"/>
  </si>
  <si>
    <t>夜</t>
    <rPh sb="0" eb="1">
      <t>ヨル</t>
    </rPh>
    <phoneticPr fontId="1"/>
  </si>
  <si>
    <t>会員情報入力シート</t>
    <rPh sb="0" eb="2">
      <t>カイイン</t>
    </rPh>
    <rPh sb="2" eb="4">
      <t>ジョウホウ</t>
    </rPh>
    <rPh sb="4" eb="6">
      <t>ニュウリョク</t>
    </rPh>
    <phoneticPr fontId="1"/>
  </si>
  <si>
    <t>周年</t>
    <rPh sb="0" eb="2">
      <t>シュウネン</t>
    </rPh>
    <phoneticPr fontId="1"/>
  </si>
  <si>
    <t>　事業件数</t>
    <rPh sb="1" eb="3">
      <t>ジギョウ</t>
    </rPh>
    <rPh sb="3" eb="5">
      <t>ケンスウ</t>
    </rPh>
    <phoneticPr fontId="1"/>
  </si>
  <si>
    <t>１１－２．アクティビティ</t>
    <phoneticPr fontId="1"/>
  </si>
  <si>
    <t>１１－３．アクティビティ</t>
    <phoneticPr fontId="1"/>
  </si>
  <si>
    <t>１１－４．アクティビティ</t>
    <phoneticPr fontId="1"/>
  </si>
  <si>
    <t>１１－５．アクティビティ</t>
    <phoneticPr fontId="1"/>
  </si>
  <si>
    <t>１１－６．アクティビティ</t>
    <phoneticPr fontId="1"/>
  </si>
  <si>
    <t>１１－７．アクティビティ</t>
    <phoneticPr fontId="1"/>
  </si>
  <si>
    <t>１１－８．アクティビティ</t>
    <phoneticPr fontId="1"/>
  </si>
  <si>
    <t>１１－９．アクティビティ</t>
    <phoneticPr fontId="1"/>
  </si>
  <si>
    <t>１１－１０．アクティビティ</t>
    <phoneticPr fontId="1"/>
  </si>
  <si>
    <t>氏名
（未記入でも可）</t>
    <rPh sb="0" eb="2">
      <t>シメイ</t>
    </rPh>
    <rPh sb="4" eb="5">
      <t>ミ</t>
    </rPh>
    <rPh sb="5" eb="7">
      <t>キニュウ</t>
    </rPh>
    <rPh sb="9" eb="10">
      <t>カ</t>
    </rPh>
    <phoneticPr fontId="1"/>
  </si>
  <si>
    <t>退会者情報入力シート</t>
    <rPh sb="0" eb="3">
      <t>タイカイシャ</t>
    </rPh>
    <rPh sb="3" eb="5">
      <t>ジョウホウ</t>
    </rPh>
    <rPh sb="5" eb="7">
      <t>ニュウリョク</t>
    </rPh>
    <phoneticPr fontId="1"/>
  </si>
  <si>
    <t>退会年月日
(西暦年月日)</t>
    <rPh sb="0" eb="2">
      <t>タイカイ</t>
    </rPh>
    <rPh sb="2" eb="5">
      <t>ネンガッピ</t>
    </rPh>
    <rPh sb="7" eb="9">
      <t>セイレキ</t>
    </rPh>
    <rPh sb="9" eb="12">
      <t>ネンガッピ</t>
    </rPh>
    <phoneticPr fontId="1"/>
  </si>
  <si>
    <t>平均年齢</t>
    <rPh sb="0" eb="2">
      <t>ヘイキン</t>
    </rPh>
    <rPh sb="2" eb="4">
      <t>ネンレイ</t>
    </rPh>
    <phoneticPr fontId="14"/>
  </si>
  <si>
    <t>最年少</t>
    <rPh sb="0" eb="3">
      <t>サイネンショウ</t>
    </rPh>
    <phoneticPr fontId="14"/>
  </si>
  <si>
    <t>最高齢</t>
    <rPh sb="0" eb="1">
      <t>サイ</t>
    </rPh>
    <rPh sb="1" eb="3">
      <t>コウレイ</t>
    </rPh>
    <phoneticPr fontId="14"/>
  </si>
  <si>
    <t>平均在籍年数</t>
    <rPh sb="0" eb="2">
      <t>ヘイキン</t>
    </rPh>
    <rPh sb="2" eb="4">
      <t>ザイセキ</t>
    </rPh>
    <rPh sb="4" eb="6">
      <t>ネンスウ</t>
    </rPh>
    <phoneticPr fontId="14"/>
  </si>
  <si>
    <t>最短在籍年数</t>
    <rPh sb="0" eb="2">
      <t>サイタン</t>
    </rPh>
    <rPh sb="2" eb="4">
      <t>ザイセキ</t>
    </rPh>
    <rPh sb="4" eb="5">
      <t>ドシ</t>
    </rPh>
    <rPh sb="5" eb="6">
      <t>スウ</t>
    </rPh>
    <phoneticPr fontId="14"/>
  </si>
  <si>
    <t>最長在籍年数</t>
    <rPh sb="0" eb="2">
      <t>サイチョウ</t>
    </rPh>
    <rPh sb="2" eb="4">
      <t>ザイセキ</t>
    </rPh>
    <rPh sb="4" eb="5">
      <t>ドシ</t>
    </rPh>
    <rPh sb="5" eb="6">
      <t>スウ</t>
    </rPh>
    <phoneticPr fontId="14"/>
  </si>
  <si>
    <t>退会防止策をとられている場合、１２０文字以内でご記入ください</t>
    <rPh sb="0" eb="2">
      <t>タイカイ</t>
    </rPh>
    <rPh sb="2" eb="4">
      <t>ボウシ</t>
    </rPh>
    <rPh sb="4" eb="5">
      <t>サク</t>
    </rPh>
    <rPh sb="12" eb="14">
      <t>バアイ</t>
    </rPh>
    <rPh sb="18" eb="20">
      <t>モジ</t>
    </rPh>
    <rPh sb="20" eb="22">
      <t>イナイ</t>
    </rPh>
    <rPh sb="24" eb="26">
      <t>キニュウ</t>
    </rPh>
    <phoneticPr fontId="14"/>
  </si>
  <si>
    <t>理由(把握している場合、１２０文字以内でご記入ください）</t>
    <rPh sb="0" eb="2">
      <t>リユウ</t>
    </rPh>
    <rPh sb="3" eb="5">
      <t>ハアク</t>
    </rPh>
    <rPh sb="9" eb="11">
      <t>バアイ</t>
    </rPh>
    <rPh sb="15" eb="17">
      <t>モジ</t>
    </rPh>
    <rPh sb="17" eb="19">
      <t>イナイ</t>
    </rPh>
    <rPh sb="21" eb="23">
      <t>キニュウ</t>
    </rPh>
    <phoneticPr fontId="14"/>
  </si>
  <si>
    <t>※2020年7月1日現在（準会員は除く）</t>
    <rPh sb="5" eb="6">
      <t>ネン</t>
    </rPh>
    <rPh sb="7" eb="8">
      <t>ツキ</t>
    </rPh>
    <rPh sb="9" eb="10">
      <t>ヒ</t>
    </rPh>
    <rPh sb="10" eb="12">
      <t>ゲンザイ</t>
    </rPh>
    <rPh sb="13" eb="16">
      <t>ジュンカイイン</t>
    </rPh>
    <rPh sb="17" eb="18">
      <t>ノゾ</t>
    </rPh>
    <phoneticPr fontId="1"/>
  </si>
  <si>
    <t>※  2019年7月1日から2020年6月30日までの人数（準会員は除く）</t>
    <rPh sb="7" eb="8">
      <t>ネン</t>
    </rPh>
    <rPh sb="9" eb="10">
      <t>ツキ</t>
    </rPh>
    <rPh sb="11" eb="12">
      <t>ヒ</t>
    </rPh>
    <rPh sb="18" eb="19">
      <t>ネン</t>
    </rPh>
    <rPh sb="20" eb="21">
      <t>ガツ</t>
    </rPh>
    <rPh sb="23" eb="24">
      <t>ニチ</t>
    </rPh>
    <rPh sb="27" eb="29">
      <t>ニンズウ</t>
    </rPh>
    <rPh sb="30" eb="31">
      <t>ジュン</t>
    </rPh>
    <rPh sb="31" eb="33">
      <t>カイイン</t>
    </rPh>
    <rPh sb="34" eb="35">
      <t>ノゾ</t>
    </rPh>
    <phoneticPr fontId="14"/>
  </si>
  <si>
    <t>ガバナー公式訪問事前懇談会　　会員情報回答書</t>
    <rPh sb="4" eb="6">
      <t>コウシキ</t>
    </rPh>
    <rPh sb="6" eb="8">
      <t>ホウモン</t>
    </rPh>
    <rPh sb="8" eb="10">
      <t>ジゼン</t>
    </rPh>
    <rPh sb="10" eb="13">
      <t>コンダンカイ</t>
    </rPh>
    <rPh sb="15" eb="17">
      <t>カイイン</t>
    </rPh>
    <rPh sb="17" eb="19">
      <t>ジョウホウ</t>
    </rPh>
    <rPh sb="19" eb="21">
      <t>カイトウ</t>
    </rPh>
    <rPh sb="21" eb="22">
      <t>ショ</t>
    </rPh>
    <phoneticPr fontId="1"/>
  </si>
  <si>
    <t>ガバナー公式訪問事前懇談会　　会員情報回答書</t>
    <rPh sb="4" eb="6">
      <t>コウシキ</t>
    </rPh>
    <rPh sb="6" eb="8">
      <t>ホウモン</t>
    </rPh>
    <rPh sb="8" eb="10">
      <t>ジゼン</t>
    </rPh>
    <rPh sb="10" eb="13">
      <t>コンダンカイ</t>
    </rPh>
    <rPh sb="15" eb="17">
      <t>カイイン</t>
    </rPh>
    <rPh sb="17" eb="19">
      <t>ジョウホウ</t>
    </rPh>
    <rPh sb="19" eb="21">
      <t>カイトウ</t>
    </rPh>
    <rPh sb="21" eb="22">
      <t>ショ</t>
    </rPh>
    <phoneticPr fontId="14"/>
  </si>
  <si>
    <t>このシートに会員の入会年月日、生年月日、性別、会員種別を入力すると自動計算して会員情報回答書へ会員情報を自動入力します。</t>
    <rPh sb="6" eb="8">
      <t>カイイン</t>
    </rPh>
    <rPh sb="9" eb="11">
      <t>ニュウカイ</t>
    </rPh>
    <rPh sb="11" eb="14">
      <t>ネンガッピ</t>
    </rPh>
    <rPh sb="15" eb="17">
      <t>セイネン</t>
    </rPh>
    <rPh sb="17" eb="19">
      <t>ガッピ</t>
    </rPh>
    <rPh sb="20" eb="22">
      <t>セイベツ</t>
    </rPh>
    <rPh sb="23" eb="25">
      <t>カイイン</t>
    </rPh>
    <rPh sb="25" eb="27">
      <t>シュベツ</t>
    </rPh>
    <rPh sb="28" eb="30">
      <t>ニュウリョク</t>
    </rPh>
    <rPh sb="33" eb="35">
      <t>ジドウ</t>
    </rPh>
    <rPh sb="35" eb="37">
      <t>ケイサン</t>
    </rPh>
    <rPh sb="39" eb="41">
      <t>カイイン</t>
    </rPh>
    <rPh sb="41" eb="43">
      <t>ジョウホウ</t>
    </rPh>
    <rPh sb="43" eb="46">
      <t>カイトウショ</t>
    </rPh>
    <rPh sb="47" eb="49">
      <t>カイイン</t>
    </rPh>
    <rPh sb="49" eb="51">
      <t>ジョウホウ</t>
    </rPh>
    <rPh sb="52" eb="54">
      <t>ジドウ</t>
    </rPh>
    <rPh sb="54" eb="56">
      <t>ニュウリョク</t>
    </rPh>
    <phoneticPr fontId="1"/>
  </si>
  <si>
    <t>このシートに退会者の入会年月日、退会年月日、生年月日、性別、会員種別を入力すると自動計算して会員情報回答書へ退会者情報を自動入力します。</t>
    <rPh sb="6" eb="9">
      <t>タイカイシャ</t>
    </rPh>
    <rPh sb="10" eb="12">
      <t>ニュウカイ</t>
    </rPh>
    <rPh sb="12" eb="15">
      <t>ネンガッピ</t>
    </rPh>
    <rPh sb="16" eb="18">
      <t>タイカイ</t>
    </rPh>
    <rPh sb="18" eb="21">
      <t>ネンガッピ</t>
    </rPh>
    <rPh sb="22" eb="24">
      <t>セイネン</t>
    </rPh>
    <rPh sb="24" eb="26">
      <t>ガッピ</t>
    </rPh>
    <rPh sb="27" eb="29">
      <t>セイ_x0000__x0006_</t>
    </rPh>
    <rPh sb="30" eb="32">
      <t>_x0003__x0006_
_x0002_</t>
    </rPh>
    <rPh sb="32" eb="34">
      <t>_x000B__x000C__x0003__x0010_</t>
    </rPh>
    <rPh sb="40" eb="42">
      <t>_x0010__x0002__x0014_</t>
    </rPh>
    <rPh sb="42" eb="44">
      <t>_x0012__x0003__x0019__x0016_</t>
    </rPh>
    <rPh sb="46" eb="48">
      <t>_x0002__x001D__x0018__x0002_</t>
    </rPh>
    <rPh sb="48" eb="50">
      <t xml:space="preserve"> _x001B__x0002_$_x001E_</t>
    </rPh>
    <rPh sb="50" eb="53">
      <t>_x0002_( _x0002_,(</t>
    </rPh>
    <rPh sb="54" eb="57">
      <t>_x0002_/*_x0002_3.</t>
    </rPh>
    <rPh sb="57" eb="59">
      <t>_x0002_70_x0002_&lt;</t>
    </rPh>
    <rPh sb="60" eb="62">
      <t>2_x0003_B</t>
    </rPh>
    <rPh sb="62" eb="64">
      <t/>
    </rPh>
    <phoneticPr fontId="1"/>
  </si>
  <si>
    <t>ガバナー公式訪問事前懇談会　　アクティビティ情報回答書</t>
    <rPh sb="4" eb="6">
      <t>コウシキ</t>
    </rPh>
    <rPh sb="6" eb="8">
      <t>ホウモン</t>
    </rPh>
    <rPh sb="8" eb="10">
      <t>ジゼン</t>
    </rPh>
    <rPh sb="10" eb="13">
      <t>コンダンカイ</t>
    </rPh>
    <rPh sb="22" eb="24">
      <t>ジョウホウ</t>
    </rPh>
    <rPh sb="24" eb="26">
      <t>カイトウ</t>
    </rPh>
    <rPh sb="26" eb="2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</si>
</sst>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 "/>
    <numFmt numFmtId="179" formatCode="#"/>
  </numFmts>
  <fonts count="1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6"/>
      <name val="ＭＳ Ｐゴシック"/>
      <family val="3"/>
      <charset val="128"/>
    </font>
    <font>
      <sz val="9"/>
      <color indexed="8"/>
      <name val="ＭＳ Ｐゴシック"/>
      <family val="3"/>
      <charset val="128"/>
    </font>
    <font>
      <b/>
      <sz val="14"/>
      <color theme="1"/>
      <name val="ＭＳ Ｐゴシック"/>
      <family val="3"/>
      <charset val="128"/>
    </font>
    <font>
      <u/>
      <sz val="11"/>
      <color theme="10"/>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3">
    <xf numFmtId="0" fontId="0" fillId="0" borderId="0">
      <alignment vertical="center"/>
    </xf>
    <xf numFmtId="0" fontId="7" fillId="0" borderId="0">
      <alignment vertical="center"/>
    </xf>
    <xf numFmtId="0" fontId="17" fillId="0" borderId="0" applyNumberFormat="0" applyFill="0" applyBorder="0" applyAlignment="0" applyProtection="0">
      <alignment vertical="center"/>
    </xf>
  </cellStyleXfs>
  <cellXfs count="364">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5" fillId="0" borderId="0" xfId="0" applyFont="1">
      <alignment vertical="center"/>
    </xf>
    <xf numFmtId="0" fontId="4" fillId="0" borderId="5" xfId="0" applyFont="1" applyBorder="1">
      <alignment vertical="center"/>
    </xf>
    <xf numFmtId="0" fontId="5" fillId="0" borderId="5" xfId="0" applyFont="1" applyBorder="1">
      <alignment vertical="center"/>
    </xf>
    <xf numFmtId="0" fontId="6" fillId="0" borderId="0" xfId="0" applyFont="1">
      <alignment vertical="center"/>
    </xf>
    <xf numFmtId="0" fontId="8" fillId="0" borderId="1" xfId="0" applyFont="1" applyBorder="1">
      <alignment vertical="center"/>
    </xf>
    <xf numFmtId="0" fontId="7" fillId="0" borderId="1" xfId="0" applyFont="1" applyBorder="1">
      <alignment vertical="center"/>
    </xf>
    <xf numFmtId="0" fontId="7" fillId="0" borderId="1" xfId="0" applyFont="1" applyFill="1" applyBorder="1">
      <alignment vertical="center"/>
    </xf>
    <xf numFmtId="0" fontId="0" fillId="0" borderId="0" xfId="0" applyFill="1" applyBorder="1">
      <alignment vertical="center"/>
    </xf>
    <xf numFmtId="0" fontId="6" fillId="0" borderId="4" xfId="0" applyFont="1" applyBorder="1">
      <alignment vertical="center"/>
    </xf>
    <xf numFmtId="0" fontId="6" fillId="0" borderId="0" xfId="0" applyFont="1" applyBorder="1">
      <alignment vertical="center"/>
    </xf>
    <xf numFmtId="0" fontId="3" fillId="0" borderId="4" xfId="0" applyFont="1" applyBorder="1">
      <alignment vertical="center"/>
    </xf>
    <xf numFmtId="0" fontId="0" fillId="0" borderId="11" xfId="0" applyBorder="1">
      <alignment vertical="center"/>
    </xf>
    <xf numFmtId="0" fontId="0" fillId="0" borderId="3" xfId="0" applyBorder="1" applyAlignment="1">
      <alignment vertical="center"/>
    </xf>
    <xf numFmtId="0" fontId="0" fillId="0" borderId="12" xfId="0" applyBorder="1">
      <alignment vertical="center"/>
    </xf>
    <xf numFmtId="0" fontId="3" fillId="0" borderId="13"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16" xfId="0" applyFont="1" applyBorder="1">
      <alignment vertical="center"/>
    </xf>
    <xf numFmtId="0" fontId="0" fillId="0" borderId="15" xfId="0" applyBorder="1">
      <alignment vertical="center"/>
    </xf>
    <xf numFmtId="0" fontId="0" fillId="0" borderId="4" xfId="0" applyBorder="1" applyAlignment="1">
      <alignment vertical="center"/>
    </xf>
    <xf numFmtId="0" fontId="0" fillId="0" borderId="21" xfId="0" applyFont="1" applyBorder="1">
      <alignment vertical="center"/>
    </xf>
    <xf numFmtId="0" fontId="8" fillId="0" borderId="21" xfId="0" applyFont="1" applyBorder="1">
      <alignment vertical="center"/>
    </xf>
    <xf numFmtId="0" fontId="0" fillId="0" borderId="16" xfId="0" applyBorder="1">
      <alignment vertical="center"/>
    </xf>
    <xf numFmtId="0" fontId="6" fillId="0" borderId="22" xfId="0" applyFont="1" applyBorder="1">
      <alignment vertical="center"/>
    </xf>
    <xf numFmtId="0" fontId="6" fillId="0" borderId="23" xfId="0" applyFont="1" applyBorder="1">
      <alignment vertical="center"/>
    </xf>
    <xf numFmtId="0" fontId="0" fillId="0" borderId="14" xfId="0" applyBorder="1">
      <alignment vertical="center"/>
    </xf>
    <xf numFmtId="0" fontId="11" fillId="0" borderId="0" xfId="0" applyFont="1">
      <alignment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0" fillId="0" borderId="0" xfId="0" applyBorder="1" applyAlignment="1">
      <alignment vertical="center"/>
    </xf>
    <xf numFmtId="0" fontId="0" fillId="0" borderId="24" xfId="0" applyBorder="1">
      <alignment vertical="center"/>
    </xf>
    <xf numFmtId="0" fontId="3" fillId="0" borderId="7" xfId="0" applyFont="1" applyBorder="1" applyAlignment="1">
      <alignment horizontal="right" vertical="center"/>
    </xf>
    <xf numFmtId="0" fontId="3" fillId="0" borderId="4" xfId="0" applyFont="1" applyBorder="1" applyAlignment="1">
      <alignment horizontal="right"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6" fillId="0" borderId="7" xfId="0" applyFont="1" applyBorder="1" applyAlignment="1">
      <alignment horizontal="right" vertical="center"/>
    </xf>
    <xf numFmtId="0" fontId="6" fillId="0" borderId="4" xfId="0" applyFont="1" applyBorder="1" applyAlignment="1">
      <alignment horizontal="right" vertical="center"/>
    </xf>
    <xf numFmtId="0" fontId="7" fillId="0" borderId="27" xfId="0" applyFont="1" applyBorder="1" applyAlignment="1">
      <alignment horizontal="center" vertical="center"/>
    </xf>
    <xf numFmtId="0" fontId="0" fillId="0" borderId="0" xfId="0" applyAlignment="1"/>
    <xf numFmtId="0" fontId="0" fillId="0" borderId="2" xfId="0" applyBorder="1" applyAlignment="1">
      <alignment vertical="center"/>
    </xf>
    <xf numFmtId="0" fontId="12" fillId="0" borderId="0" xfId="0" applyFont="1" applyBorder="1">
      <alignment vertical="center"/>
    </xf>
    <xf numFmtId="0" fontId="8" fillId="0" borderId="1" xfId="0" applyFont="1" applyFill="1" applyBorder="1">
      <alignment vertical="center"/>
    </xf>
    <xf numFmtId="0" fontId="6" fillId="0" borderId="23" xfId="0" applyFont="1" applyFill="1" applyBorder="1">
      <alignment vertical="center"/>
    </xf>
    <xf numFmtId="0" fontId="0" fillId="0" borderId="1" xfId="0" applyBorder="1">
      <alignment vertical="center"/>
    </xf>
    <xf numFmtId="0" fontId="3" fillId="0" borderId="0" xfId="0" applyFont="1" applyBorder="1">
      <alignment vertical="center"/>
    </xf>
    <xf numFmtId="0" fontId="6" fillId="0" borderId="0" xfId="0" applyFont="1" applyFill="1" applyBorder="1">
      <alignment vertical="center"/>
    </xf>
    <xf numFmtId="0" fontId="5" fillId="0" borderId="0" xfId="0" applyFont="1" applyBorder="1">
      <alignment vertical="center"/>
    </xf>
    <xf numFmtId="0" fontId="13" fillId="0" borderId="0" xfId="0" applyFont="1">
      <alignment vertical="center"/>
    </xf>
    <xf numFmtId="0" fontId="0" fillId="0" borderId="19" xfId="0" applyBorder="1" applyAlignment="1">
      <alignment vertical="center"/>
    </xf>
    <xf numFmtId="0" fontId="0" fillId="0" borderId="20" xfId="0" applyBorder="1" applyAlignment="1">
      <alignment vertical="center"/>
    </xf>
    <xf numFmtId="0" fontId="0" fillId="0" borderId="28" xfId="0" applyBorder="1" applyAlignme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horizontal="left" vertical="center"/>
    </xf>
    <xf numFmtId="0" fontId="2" fillId="0" borderId="0" xfId="1" applyFont="1">
      <alignment vertical="center"/>
    </xf>
    <xf numFmtId="0" fontId="11" fillId="0" borderId="0" xfId="1" applyFont="1">
      <alignment vertical="center"/>
    </xf>
    <xf numFmtId="0" fontId="7" fillId="0" borderId="0" xfId="1" applyAlignment="1"/>
    <xf numFmtId="0" fontId="5" fillId="0" borderId="0" xfId="1" applyFont="1">
      <alignment vertical="center"/>
    </xf>
    <xf numFmtId="0" fontId="5" fillId="0" borderId="5" xfId="1" applyFont="1" applyBorder="1">
      <alignment vertical="center"/>
    </xf>
    <xf numFmtId="0" fontId="7" fillId="0" borderId="4" xfId="1" applyBorder="1">
      <alignment vertical="center"/>
    </xf>
    <xf numFmtId="0" fontId="7" fillId="0" borderId="2" xfId="1" applyBorder="1">
      <alignment vertical="center"/>
    </xf>
    <xf numFmtId="0" fontId="6" fillId="0" borderId="14" xfId="1" applyFont="1" applyBorder="1">
      <alignment vertical="center"/>
    </xf>
    <xf numFmtId="0" fontId="7" fillId="0" borderId="24" xfId="1" applyBorder="1">
      <alignment vertical="center"/>
    </xf>
    <xf numFmtId="0" fontId="7" fillId="0" borderId="12" xfId="1" applyBorder="1">
      <alignment vertical="center"/>
    </xf>
    <xf numFmtId="0" fontId="6" fillId="0" borderId="16" xfId="1" applyFont="1" applyBorder="1">
      <alignment vertical="center"/>
    </xf>
    <xf numFmtId="0" fontId="6" fillId="0" borderId="15" xfId="1" applyFont="1" applyBorder="1">
      <alignment vertical="center"/>
    </xf>
    <xf numFmtId="0" fontId="6" fillId="0" borderId="13" xfId="1" applyFont="1" applyBorder="1">
      <alignment vertical="center"/>
    </xf>
    <xf numFmtId="0" fontId="6" fillId="0" borderId="12" xfId="1" applyFont="1" applyBorder="1">
      <alignment vertical="center"/>
    </xf>
    <xf numFmtId="0" fontId="6" fillId="0" borderId="6" xfId="1" applyFont="1" applyBorder="1">
      <alignment vertical="center"/>
    </xf>
    <xf numFmtId="0" fontId="6" fillId="0" borderId="17" xfId="1" applyFont="1" applyBorder="1">
      <alignment vertical="center"/>
    </xf>
    <xf numFmtId="0" fontId="6" fillId="0" borderId="2" xfId="1" applyFont="1" applyBorder="1">
      <alignment vertical="center"/>
    </xf>
    <xf numFmtId="0" fontId="10" fillId="0" borderId="2" xfId="1" applyFont="1" applyBorder="1">
      <alignment vertical="center"/>
    </xf>
    <xf numFmtId="0" fontId="6" fillId="0" borderId="0" xfId="1" applyFont="1">
      <alignment vertical="center"/>
    </xf>
    <xf numFmtId="0" fontId="6" fillId="0" borderId="4" xfId="1" applyFont="1" applyBorder="1">
      <alignment vertical="center"/>
    </xf>
    <xf numFmtId="0" fontId="7" fillId="0" borderId="15" xfId="1" applyBorder="1">
      <alignment vertical="center"/>
    </xf>
    <xf numFmtId="0" fontId="7" fillId="0" borderId="16" xfId="1" applyBorder="1">
      <alignment vertical="center"/>
    </xf>
    <xf numFmtId="0" fontId="4" fillId="0" borderId="5" xfId="1" applyFont="1" applyBorder="1">
      <alignment vertical="center"/>
    </xf>
    <xf numFmtId="0" fontId="0" fillId="0" borderId="3" xfId="0" applyBorder="1" applyAlignment="1">
      <alignment horizontal="center" vertical="center"/>
    </xf>
    <xf numFmtId="0" fontId="7" fillId="0" borderId="0" xfId="1">
      <alignment vertical="center"/>
    </xf>
    <xf numFmtId="0" fontId="7" fillId="0" borderId="0" xfId="0" applyFont="1" applyFill="1" applyBorder="1" applyAlignment="1">
      <alignment horizontal="left" vertical="center"/>
    </xf>
    <xf numFmtId="0" fontId="0" fillId="0" borderId="1" xfId="0"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21" xfId="0" applyBorder="1" applyAlignment="1">
      <alignment horizontal="left" vertical="center"/>
    </xf>
    <xf numFmtId="0" fontId="5" fillId="0" borderId="5" xfId="1" applyFont="1" applyBorder="1" applyAlignment="1">
      <alignment vertical="center" shrinkToFit="1"/>
    </xf>
    <xf numFmtId="0" fontId="16" fillId="0" borderId="0" xfId="1" applyFont="1">
      <alignment vertical="center"/>
    </xf>
    <xf numFmtId="0" fontId="7" fillId="0" borderId="0" xfId="1" applyBorder="1" applyAlignment="1"/>
    <xf numFmtId="0" fontId="7" fillId="0" borderId="0" xfId="1" applyBorder="1" applyAlignment="1">
      <alignment horizontal="center"/>
    </xf>
    <xf numFmtId="0" fontId="7" fillId="0" borderId="3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0" fillId="0" borderId="28" xfId="0" applyBorder="1">
      <alignment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left" vertical="center"/>
    </xf>
    <xf numFmtId="0" fontId="0" fillId="0" borderId="7" xfId="0" applyBorder="1">
      <alignment vertical="center"/>
    </xf>
    <xf numFmtId="0" fontId="0" fillId="0" borderId="32" xfId="0" applyBorder="1" applyAlignment="1">
      <alignment horizontal="left" vertical="center"/>
    </xf>
    <xf numFmtId="0" fontId="0" fillId="0" borderId="31" xfId="0" applyBorder="1" applyAlignment="1">
      <alignment vertical="center"/>
    </xf>
    <xf numFmtId="0" fontId="7" fillId="0" borderId="32"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2" fillId="0" borderId="0" xfId="0" applyFont="1" applyAlignment="1">
      <alignment vertical="center"/>
    </xf>
    <xf numFmtId="176" fontId="0" fillId="3" borderId="1" xfId="0" applyNumberFormat="1" applyFill="1" applyBorder="1">
      <alignment vertical="center"/>
    </xf>
    <xf numFmtId="0" fontId="0" fillId="0" borderId="30" xfId="0" applyBorder="1" applyAlignment="1">
      <alignment vertical="center"/>
    </xf>
    <xf numFmtId="0" fontId="0" fillId="0" borderId="29" xfId="0" applyBorder="1">
      <alignment vertical="center"/>
    </xf>
    <xf numFmtId="177" fontId="0" fillId="0" borderId="0" xfId="0" applyNumberFormat="1" applyBorder="1" applyAlignment="1">
      <alignment horizontal="center" vertical="center"/>
    </xf>
    <xf numFmtId="0" fontId="8" fillId="0" borderId="0" xfId="0" applyFont="1" applyAlignment="1">
      <alignment vertical="center"/>
    </xf>
    <xf numFmtId="0" fontId="0" fillId="0" borderId="4" xfId="0" applyBorder="1" applyAlignment="1">
      <alignment vertical="center"/>
    </xf>
    <xf numFmtId="0" fontId="7" fillId="4" borderId="1" xfId="0" applyFont="1" applyFill="1" applyBorder="1" applyAlignment="1" applyProtection="1">
      <alignment horizontal="center" vertical="center"/>
      <protection locked="0"/>
    </xf>
    <xf numFmtId="177" fontId="0" fillId="4" borderId="19" xfId="0" applyNumberFormat="1" applyFill="1" applyBorder="1" applyAlignment="1" applyProtection="1">
      <alignment vertical="center" shrinkToFit="1"/>
      <protection locked="0"/>
    </xf>
    <xf numFmtId="177" fontId="0" fillId="4" borderId="3" xfId="0" applyNumberFormat="1" applyFill="1" applyBorder="1" applyAlignment="1" applyProtection="1">
      <alignment vertical="center" shrinkToFit="1"/>
      <protection locked="0"/>
    </xf>
    <xf numFmtId="177" fontId="0" fillId="4" borderId="0" xfId="0" applyNumberFormat="1" applyFill="1" applyBorder="1" applyAlignment="1" applyProtection="1">
      <alignment vertical="center" shrinkToFit="1"/>
      <protection locked="0"/>
    </xf>
    <xf numFmtId="177" fontId="0" fillId="4" borderId="2" xfId="0" applyNumberFormat="1" applyFill="1" applyBorder="1" applyAlignment="1" applyProtection="1">
      <alignment vertical="center" shrinkToFit="1"/>
      <protection locked="0"/>
    </xf>
    <xf numFmtId="177" fontId="0" fillId="4" borderId="33" xfId="0" applyNumberFormat="1" applyFill="1" applyBorder="1" applyAlignment="1" applyProtection="1">
      <alignment vertical="center" shrinkToFit="1"/>
      <protection locked="0"/>
    </xf>
    <xf numFmtId="177" fontId="0" fillId="4" borderId="2" xfId="0" applyNumberFormat="1" applyFill="1" applyBorder="1" applyAlignment="1" applyProtection="1">
      <alignment horizontal="left" vertical="center" shrinkToFit="1"/>
      <protection locked="0"/>
    </xf>
    <xf numFmtId="177" fontId="0" fillId="4" borderId="33" xfId="0" applyNumberFormat="1" applyFill="1" applyBorder="1" applyAlignment="1" applyProtection="1">
      <alignment horizontal="left" vertical="center" shrinkToFit="1"/>
      <protection locked="0"/>
    </xf>
    <xf numFmtId="0" fontId="0" fillId="4" borderId="34" xfId="0"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0" fillId="4" borderId="4" xfId="0" applyFill="1" applyBorder="1" applyAlignment="1" applyProtection="1">
      <alignment vertical="center"/>
      <protection locked="0"/>
    </xf>
    <xf numFmtId="177"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4" fontId="0" fillId="4" borderId="1" xfId="0" applyNumberFormat="1" applyFill="1" applyBorder="1" applyAlignment="1" applyProtection="1">
      <alignment horizontal="left" vertical="center"/>
      <protection locked="0"/>
    </xf>
    <xf numFmtId="49" fontId="0" fillId="4" borderId="1" xfId="0" applyNumberFormat="1" applyFill="1" applyBorder="1" applyAlignment="1" applyProtection="1">
      <alignment horizontal="center" vertical="center"/>
      <protection locked="0"/>
    </xf>
    <xf numFmtId="0" fontId="2" fillId="0" borderId="0" xfId="0" applyFont="1" applyAlignment="1">
      <alignment vertical="center"/>
    </xf>
    <xf numFmtId="0" fontId="0" fillId="0" borderId="1" xfId="0" applyBorder="1" applyAlignment="1">
      <alignment horizontal="center" vertical="center"/>
    </xf>
    <xf numFmtId="0" fontId="0" fillId="4" borderId="1" xfId="0" applyFill="1" applyBorder="1" applyAlignment="1" applyProtection="1">
      <alignment horizontal="center" vertical="center"/>
      <protection locked="0"/>
    </xf>
    <xf numFmtId="0" fontId="7" fillId="0" borderId="30" xfId="0" applyFont="1" applyFill="1" applyBorder="1" applyAlignment="1">
      <alignment horizontal="left" vertical="center"/>
    </xf>
    <xf numFmtId="0" fontId="0" fillId="0" borderId="30" xfId="0" applyBorder="1" applyAlignment="1">
      <alignment horizontal="left" vertical="center"/>
    </xf>
    <xf numFmtId="0" fontId="0" fillId="0" borderId="11" xfId="0" applyBorder="1" applyAlignment="1">
      <alignment horizontal="left" vertical="center"/>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179" fontId="3" fillId="0" borderId="11" xfId="0" applyNumberFormat="1" applyFont="1" applyBorder="1">
      <alignment vertical="center"/>
    </xf>
    <xf numFmtId="179" fontId="6" fillId="0" borderId="3" xfId="0" applyNumberFormat="1" applyFont="1" applyBorder="1">
      <alignment vertical="center"/>
    </xf>
    <xf numFmtId="179" fontId="3" fillId="0" borderId="36" xfId="0" applyNumberFormat="1" applyFont="1" applyBorder="1">
      <alignment vertical="center"/>
    </xf>
    <xf numFmtId="179" fontId="6" fillId="0" borderId="2" xfId="0" applyNumberFormat="1" applyFont="1" applyBorder="1">
      <alignment vertical="center"/>
    </xf>
    <xf numFmtId="179" fontId="3" fillId="0" borderId="3" xfId="0" applyNumberFormat="1" applyFont="1" applyBorder="1">
      <alignment vertical="center"/>
    </xf>
    <xf numFmtId="179" fontId="3" fillId="0" borderId="6" xfId="0" applyNumberFormat="1" applyFont="1" applyBorder="1">
      <alignment vertical="center"/>
    </xf>
    <xf numFmtId="179" fontId="3" fillId="0" borderId="2" xfId="0" applyNumberFormat="1" applyFont="1" applyBorder="1">
      <alignment vertical="center"/>
    </xf>
    <xf numFmtId="179" fontId="3" fillId="0" borderId="9" xfId="0" applyNumberFormat="1" applyFont="1" applyBorder="1" applyAlignment="1">
      <alignment vertical="center"/>
    </xf>
    <xf numFmtId="179" fontId="6" fillId="0" borderId="9" xfId="0" applyNumberFormat="1" applyFont="1" applyBorder="1">
      <alignment vertical="center"/>
    </xf>
    <xf numFmtId="179" fontId="6" fillId="0" borderId="9" xfId="1" applyNumberFormat="1" applyFont="1" applyBorder="1" applyAlignment="1">
      <alignment vertical="center" shrinkToFit="1"/>
    </xf>
    <xf numFmtId="179" fontId="6" fillId="0" borderId="9" xfId="1" applyNumberFormat="1" applyFont="1" applyBorder="1">
      <alignment vertical="center"/>
    </xf>
    <xf numFmtId="179" fontId="6" fillId="0" borderId="2" xfId="1" applyNumberFormat="1" applyFont="1" applyBorder="1">
      <alignment vertical="center"/>
    </xf>
    <xf numFmtId="179" fontId="6" fillId="0" borderId="3" xfId="1" applyNumberFormat="1" applyFont="1" applyBorder="1">
      <alignment vertical="center"/>
    </xf>
    <xf numFmtId="179" fontId="6" fillId="0" borderId="7" xfId="1" applyNumberFormat="1" applyFont="1" applyBorder="1" applyAlignment="1">
      <alignment horizontal="right" vertical="center"/>
    </xf>
    <xf numFmtId="179" fontId="6" fillId="0" borderId="4" xfId="1" applyNumberFormat="1" applyFont="1" applyBorder="1" applyAlignment="1">
      <alignment horizontal="right" vertical="center"/>
    </xf>
    <xf numFmtId="179" fontId="6" fillId="0" borderId="0" xfId="1" applyNumberFormat="1" applyFont="1">
      <alignment vertical="center"/>
    </xf>
    <xf numFmtId="179" fontId="6" fillId="0" borderId="0" xfId="1" applyNumberFormat="1" applyFont="1" applyAlignment="1">
      <alignment horizontal="right" vertical="center"/>
    </xf>
    <xf numFmtId="179" fontId="6" fillId="0" borderId="10" xfId="1" applyNumberFormat="1" applyFont="1" applyBorder="1" applyAlignment="1">
      <alignment horizontal="right" vertical="center"/>
    </xf>
    <xf numFmtId="179" fontId="7" fillId="0" borderId="0" xfId="1" applyNumberFormat="1">
      <alignment vertical="center"/>
    </xf>
    <xf numFmtId="179" fontId="6" fillId="0" borderId="4" xfId="1" applyNumberFormat="1" applyFont="1" applyBorder="1">
      <alignment vertical="center"/>
    </xf>
    <xf numFmtId="0" fontId="0" fillId="4" borderId="1" xfId="0" applyFill="1" applyBorder="1" applyAlignment="1" applyProtection="1">
      <alignment horizontal="center" vertical="center"/>
      <protection locked="0"/>
    </xf>
    <xf numFmtId="0" fontId="0" fillId="2" borderId="33"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7" xfId="0" applyFill="1" applyBorder="1" applyAlignment="1">
      <alignment horizontal="center" vertical="center" shrinkToFit="1"/>
    </xf>
    <xf numFmtId="0" fontId="2" fillId="0" borderId="0" xfId="0" applyFont="1" applyAlignment="1">
      <alignment vertical="center"/>
    </xf>
    <xf numFmtId="0" fontId="0" fillId="2" borderId="33"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34" xfId="0" applyFill="1" applyBorder="1" applyAlignment="1">
      <alignment horizontal="center" vertical="center"/>
    </xf>
    <xf numFmtId="0" fontId="0" fillId="2" borderId="21" xfId="0" applyFill="1" applyBorder="1" applyAlignment="1">
      <alignment horizontal="center" vertical="center"/>
    </xf>
    <xf numFmtId="0" fontId="0" fillId="2" borderId="32" xfId="0" applyFill="1" applyBorder="1" applyAlignment="1">
      <alignment horizontal="center" vertical="center" wrapText="1"/>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14" fontId="0" fillId="0" borderId="11" xfId="0" applyNumberFormat="1"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49" fontId="0" fillId="4" borderId="2"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179" fontId="0" fillId="0" borderId="2" xfId="0" applyNumberFormat="1" applyBorder="1" applyAlignment="1">
      <alignment horizontal="center" vertical="center"/>
    </xf>
    <xf numFmtId="179" fontId="0" fillId="0" borderId="3" xfId="0" applyNumberForma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2"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7" fontId="0" fillId="4" borderId="3" xfId="0" applyNumberFormat="1" applyFill="1" applyBorder="1" applyAlignment="1" applyProtection="1">
      <alignment horizontal="center" vertical="center"/>
      <protection locked="0"/>
    </xf>
    <xf numFmtId="0" fontId="0" fillId="0" borderId="39" xfId="0" applyBorder="1" applyAlignment="1">
      <alignment horizontal="center" vertical="center"/>
    </xf>
    <xf numFmtId="0" fontId="0" fillId="4" borderId="3" xfId="0" applyFill="1" applyBorder="1" applyAlignment="1" applyProtection="1">
      <alignment horizontal="center" vertical="center"/>
      <protection locked="0"/>
    </xf>
    <xf numFmtId="177" fontId="0" fillId="4" borderId="11" xfId="0" applyNumberFormat="1" applyFill="1" applyBorder="1" applyAlignment="1" applyProtection="1">
      <alignment horizontal="center"/>
      <protection locked="0"/>
    </xf>
    <xf numFmtId="49" fontId="0" fillId="4" borderId="3" xfId="0" applyNumberFormat="1" applyFill="1" applyBorder="1" applyAlignment="1" applyProtection="1">
      <alignment horizontal="left" vertical="center" shrinkToFit="1"/>
      <protection locked="0"/>
    </xf>
    <xf numFmtId="0" fontId="0" fillId="0" borderId="3" xfId="0" applyBorder="1" applyAlignment="1">
      <alignment horizontal="center" vertical="center"/>
    </xf>
    <xf numFmtId="0" fontId="0" fillId="0" borderId="4" xfId="0" applyBorder="1" applyAlignment="1">
      <alignment horizontal="center" vertical="center"/>
    </xf>
    <xf numFmtId="177" fontId="0" fillId="4" borderId="3" xfId="0" applyNumberFormat="1" applyFill="1" applyBorder="1" applyAlignment="1" applyProtection="1">
      <alignment horizontal="center" vertical="center" shrinkToFit="1"/>
      <protection locked="0"/>
    </xf>
    <xf numFmtId="0" fontId="0" fillId="0" borderId="2" xfId="0" applyBorder="1" applyAlignment="1">
      <alignment vertical="center"/>
    </xf>
    <xf numFmtId="0" fontId="0" fillId="0" borderId="3" xfId="0" applyBorder="1" applyAlignment="1">
      <alignment vertical="center"/>
    </xf>
    <xf numFmtId="0" fontId="2" fillId="0" borderId="0" xfId="0" applyFont="1" applyAlignment="1">
      <alignment horizontal="left" vertical="center" shrinkToFit="1"/>
    </xf>
    <xf numFmtId="0" fontId="0" fillId="0" borderId="0" xfId="0" applyAlignment="1">
      <alignment vertical="center" shrinkToFit="1"/>
    </xf>
    <xf numFmtId="0" fontId="0" fillId="0" borderId="32" xfId="0" applyBorder="1" applyAlignment="1">
      <alignment horizontal="center" vertical="center"/>
    </xf>
    <xf numFmtId="179" fontId="7" fillId="0" borderId="2" xfId="1" applyNumberFormat="1" applyBorder="1" applyAlignment="1">
      <alignment horizontal="center" vertical="center"/>
    </xf>
    <xf numFmtId="179" fontId="7" fillId="0" borderId="3" xfId="1" applyNumberFormat="1" applyBorder="1" applyAlignment="1">
      <alignment horizontal="center" vertical="center"/>
    </xf>
    <xf numFmtId="0" fontId="7" fillId="4" borderId="33" xfId="1" applyFill="1" applyBorder="1" applyAlignment="1">
      <alignment horizontal="left" vertical="top" wrapText="1"/>
    </xf>
    <xf numFmtId="0" fontId="7" fillId="4" borderId="30" xfId="1" applyFill="1" applyBorder="1" applyAlignment="1">
      <alignment horizontal="left" vertical="top" wrapText="1"/>
    </xf>
    <xf numFmtId="0" fontId="7" fillId="4" borderId="31" xfId="1" applyFill="1" applyBorder="1" applyAlignment="1">
      <alignment horizontal="left" vertical="top" wrapText="1"/>
    </xf>
    <xf numFmtId="0" fontId="0" fillId="4" borderId="6" xfId="0" applyFill="1" applyBorder="1" applyAlignment="1">
      <alignment horizontal="left" vertical="top" wrapText="1"/>
    </xf>
    <xf numFmtId="0" fontId="0" fillId="4" borderId="11" xfId="0" applyFill="1" applyBorder="1" applyAlignment="1">
      <alignment horizontal="left" vertical="top" wrapText="1"/>
    </xf>
    <xf numFmtId="0" fontId="0" fillId="4" borderId="7" xfId="0" applyFill="1" applyBorder="1" applyAlignment="1">
      <alignment horizontal="left" vertical="top" wrapText="1"/>
    </xf>
    <xf numFmtId="0" fontId="7" fillId="4" borderId="33" xfId="1" applyFill="1" applyBorder="1" applyAlignment="1">
      <alignment horizontal="center" vertical="top" wrapText="1"/>
    </xf>
    <xf numFmtId="0" fontId="7" fillId="4" borderId="30" xfId="1" applyFill="1" applyBorder="1" applyAlignment="1">
      <alignment horizontal="center" vertical="top" wrapText="1"/>
    </xf>
    <xf numFmtId="0" fontId="7" fillId="4" borderId="31" xfId="1" applyFill="1" applyBorder="1" applyAlignment="1">
      <alignment horizontal="center" vertical="top" wrapText="1"/>
    </xf>
    <xf numFmtId="0" fontId="0" fillId="4" borderId="6" xfId="0" applyFill="1" applyBorder="1" applyAlignment="1">
      <alignment horizontal="center" vertical="top" wrapText="1"/>
    </xf>
    <xf numFmtId="0" fontId="0" fillId="4" borderId="11" xfId="0" applyFill="1" applyBorder="1" applyAlignment="1">
      <alignment horizontal="center" vertical="top" wrapText="1"/>
    </xf>
    <xf numFmtId="0" fontId="0" fillId="4" borderId="7" xfId="0" applyFill="1" applyBorder="1" applyAlignment="1">
      <alignment horizontal="center"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9" fontId="6" fillId="0" borderId="3" xfId="0" applyNumberFormat="1" applyFont="1" applyBorder="1" applyAlignment="1">
      <alignment horizontal="center" vertical="center"/>
    </xf>
    <xf numFmtId="0" fontId="0" fillId="4" borderId="1" xfId="0" applyFill="1" applyBorder="1" applyAlignment="1" applyProtection="1">
      <alignment horizontal="center" vertical="center"/>
      <protection locked="0"/>
    </xf>
    <xf numFmtId="177" fontId="0" fillId="4" borderId="1" xfId="0" applyNumberFormat="1" applyFill="1" applyBorder="1" applyAlignment="1" applyProtection="1">
      <alignment horizontal="center" vertical="center"/>
      <protection locked="0"/>
    </xf>
    <xf numFmtId="0" fontId="3" fillId="0" borderId="26"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5" xfId="1" applyFont="1" applyBorder="1" applyAlignment="1">
      <alignment horizontal="center" vertical="center"/>
    </xf>
    <xf numFmtId="0" fontId="0" fillId="0" borderId="33"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7" fillId="0" borderId="36" xfId="1"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7" fillId="0" borderId="2" xfId="1" applyBorder="1" applyAlignment="1">
      <alignment vertical="center" shrinkToFit="1"/>
    </xf>
    <xf numFmtId="0" fontId="0" fillId="0" borderId="3" xfId="0" applyBorder="1" applyAlignment="1">
      <alignment vertical="center" shrinkToFit="1"/>
    </xf>
    <xf numFmtId="0" fontId="0" fillId="0" borderId="14" xfId="0" applyBorder="1" applyAlignment="1">
      <alignment vertical="center" shrinkToFit="1"/>
    </xf>
    <xf numFmtId="0" fontId="0" fillId="0" borderId="2" xfId="0" applyBorder="1" applyAlignment="1">
      <alignment horizontal="center" vertical="center"/>
    </xf>
    <xf numFmtId="178" fontId="0" fillId="4" borderId="3" xfId="0" applyNumberFormat="1" applyFill="1" applyBorder="1" applyAlignment="1" applyProtection="1">
      <alignment horizontal="center" vertical="center"/>
      <protection locked="0"/>
    </xf>
    <xf numFmtId="178" fontId="0" fillId="4" borderId="4" xfId="0" applyNumberFormat="1" applyFill="1" applyBorder="1" applyAlignment="1" applyProtection="1">
      <alignment horizontal="center" vertical="center"/>
      <protection locked="0"/>
    </xf>
    <xf numFmtId="0" fontId="3" fillId="0" borderId="2" xfId="0" applyFont="1" applyBorder="1" applyAlignment="1">
      <alignment vertical="center" shrinkToFit="1"/>
    </xf>
    <xf numFmtId="179" fontId="15" fillId="0" borderId="8" xfId="1" applyNumberFormat="1" applyFont="1" applyBorder="1" applyAlignment="1">
      <alignment vertical="center" shrinkToFit="1"/>
    </xf>
    <xf numFmtId="179" fontId="0" fillId="0" borderId="9" xfId="0" applyNumberFormat="1" applyBorder="1" applyAlignment="1">
      <alignment vertical="center" shrinkToFit="1"/>
    </xf>
    <xf numFmtId="0" fontId="0" fillId="4" borderId="2" xfId="0" applyFill="1" applyBorder="1" applyAlignment="1" applyProtection="1">
      <alignment horizontal="center" vertical="center"/>
      <protection locked="0"/>
    </xf>
    <xf numFmtId="0" fontId="9" fillId="0" borderId="12" xfId="1" applyFont="1" applyBorder="1" applyAlignment="1">
      <alignment horizontal="center" vertical="center" wrapText="1"/>
    </xf>
    <xf numFmtId="0" fontId="9" fillId="0" borderId="13"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2" fillId="0" borderId="30" xfId="1" applyFont="1" applyBorder="1" applyAlignment="1">
      <alignment vertical="center" shrinkToFit="1"/>
    </xf>
    <xf numFmtId="0" fontId="0" fillId="0" borderId="30" xfId="0" applyBorder="1" applyAlignment="1">
      <alignment vertical="center" shrinkToFit="1"/>
    </xf>
    <xf numFmtId="179" fontId="6" fillId="0" borderId="8" xfId="1" applyNumberFormat="1" applyFont="1" applyBorder="1" applyAlignment="1">
      <alignment vertical="center" shrinkToFit="1"/>
    </xf>
    <xf numFmtId="0" fontId="6" fillId="0" borderId="2" xfId="1" applyFont="1" applyBorder="1" applyAlignment="1">
      <alignment vertical="center" shrinkToFit="1"/>
    </xf>
    <xf numFmtId="179" fontId="6" fillId="0" borderId="2" xfId="1" applyNumberFormat="1" applyFont="1" applyBorder="1" applyAlignment="1">
      <alignment vertical="center" shrinkToFit="1"/>
    </xf>
    <xf numFmtId="0" fontId="6" fillId="0" borderId="2" xfId="1" applyNumberFormat="1" applyFont="1" applyBorder="1" applyAlignment="1">
      <alignment vertical="center" shrinkToFit="1"/>
    </xf>
    <xf numFmtId="0" fontId="0" fillId="0" borderId="3" xfId="0" applyNumberFormat="1" applyBorder="1" applyAlignment="1">
      <alignment vertical="center" shrinkToFit="1"/>
    </xf>
    <xf numFmtId="177" fontId="0" fillId="4" borderId="2"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shrinkToFit="1"/>
      <protection locked="0"/>
    </xf>
    <xf numFmtId="49" fontId="0" fillId="4" borderId="3" xfId="0" applyNumberFormat="1" applyFill="1" applyBorder="1" applyAlignment="1" applyProtection="1">
      <alignment horizontal="center" vertical="center" shrinkToFit="1"/>
      <protection locked="0"/>
    </xf>
    <xf numFmtId="49" fontId="0" fillId="4" borderId="4" xfId="0" applyNumberFormat="1" applyFill="1" applyBorder="1" applyAlignment="1" applyProtection="1">
      <alignment horizontal="center" vertical="center" shrinkToFit="1"/>
      <protection locked="0"/>
    </xf>
    <xf numFmtId="177" fontId="0" fillId="4" borderId="2" xfId="0" applyNumberFormat="1" applyFill="1" applyBorder="1" applyAlignment="1" applyProtection="1">
      <alignment horizontal="center" vertical="center" shrinkToFit="1"/>
      <protection locked="0"/>
    </xf>
    <xf numFmtId="176" fontId="0" fillId="4" borderId="2" xfId="0" applyNumberFormat="1" applyFill="1" applyBorder="1" applyAlignment="1" applyProtection="1">
      <alignment horizontal="center" vertical="center" shrinkToFit="1"/>
      <protection locked="0"/>
    </xf>
    <xf numFmtId="176" fontId="0" fillId="4" borderId="3" xfId="0" applyNumberFormat="1" applyFill="1" applyBorder="1" applyAlignment="1" applyProtection="1">
      <alignment horizontal="center" vertical="center" shrinkToFit="1"/>
      <protection locked="0"/>
    </xf>
    <xf numFmtId="177" fontId="0" fillId="0" borderId="3" xfId="0" applyNumberFormat="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49" fontId="0" fillId="4" borderId="1"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vertical="center"/>
      <protection locked="0"/>
    </xf>
    <xf numFmtId="49" fontId="0" fillId="4" borderId="4" xfId="0" applyNumberFormat="1" applyFill="1" applyBorder="1" applyAlignment="1" applyProtection="1">
      <alignment vertical="center"/>
      <protection locked="0"/>
    </xf>
    <xf numFmtId="49" fontId="18" fillId="4" borderId="3" xfId="2" applyNumberFormat="1" applyFont="1" applyFill="1" applyBorder="1" applyAlignment="1" applyProtection="1">
      <alignment horizontal="center" vertical="center"/>
      <protection locked="0"/>
    </xf>
    <xf numFmtId="49" fontId="18" fillId="4" borderId="3" xfId="0" applyNumberFormat="1" applyFont="1" applyFill="1" applyBorder="1" applyAlignment="1" applyProtection="1">
      <alignment horizontal="center" vertical="center"/>
      <protection locked="0"/>
    </xf>
    <xf numFmtId="49" fontId="18" fillId="4" borderId="3" xfId="0" applyNumberFormat="1" applyFont="1" applyFill="1" applyBorder="1" applyAlignment="1" applyProtection="1">
      <alignment vertical="center"/>
      <protection locked="0"/>
    </xf>
    <xf numFmtId="49" fontId="18" fillId="4" borderId="4" xfId="0" applyNumberFormat="1" applyFont="1" applyFill="1" applyBorder="1" applyAlignment="1" applyProtection="1">
      <alignment vertical="center"/>
      <protection locked="0"/>
    </xf>
    <xf numFmtId="179" fontId="6" fillId="0" borderId="3" xfId="1" applyNumberFormat="1" applyFont="1" applyBorder="1" applyAlignment="1">
      <alignment horizontal="center" vertical="center"/>
    </xf>
    <xf numFmtId="179" fontId="10" fillId="0" borderId="8" xfId="1" applyNumberFormat="1" applyFont="1" applyBorder="1" applyAlignment="1">
      <alignment horizontal="center" vertical="center" wrapText="1" shrinkToFit="1"/>
    </xf>
    <xf numFmtId="179" fontId="10" fillId="0" borderId="9" xfId="1" applyNumberFormat="1" applyFont="1" applyBorder="1" applyAlignment="1">
      <alignment horizontal="center" vertical="center" wrapText="1" shrinkToFit="1"/>
    </xf>
    <xf numFmtId="0" fontId="6" fillId="0" borderId="26" xfId="1" applyFont="1" applyBorder="1" applyAlignment="1">
      <alignment horizontal="center" vertical="center"/>
    </xf>
    <xf numFmtId="49" fontId="0" fillId="4" borderId="3" xfId="0" applyNumberFormat="1" applyFill="1" applyBorder="1" applyAlignment="1" applyProtection="1">
      <alignment horizontal="left" vertical="center"/>
      <protection locked="0"/>
    </xf>
    <xf numFmtId="0" fontId="7" fillId="0" borderId="0" xfId="1">
      <alignment vertical="center"/>
    </xf>
    <xf numFmtId="177" fontId="0" fillId="4" borderId="29" xfId="0" applyNumberFormat="1" applyFill="1" applyBorder="1" applyAlignment="1" applyProtection="1">
      <alignment horizontal="center" vertical="center"/>
      <protection locked="0"/>
    </xf>
    <xf numFmtId="177" fontId="0" fillId="4" borderId="0" xfId="0" applyNumberFormat="1" applyFill="1" applyBorder="1" applyAlignment="1" applyProtection="1">
      <alignment horizontal="center" vertical="center"/>
      <protection locked="0"/>
    </xf>
    <xf numFmtId="49" fontId="0" fillId="4" borderId="29" xfId="0" applyNumberFormat="1" applyFill="1" applyBorder="1" applyAlignment="1" applyProtection="1">
      <alignment horizontal="center" vertical="center" shrinkToFit="1"/>
      <protection locked="0"/>
    </xf>
    <xf numFmtId="49" fontId="0" fillId="4" borderId="0" xfId="0" applyNumberFormat="1" applyFill="1" applyBorder="1" applyAlignment="1" applyProtection="1">
      <alignment horizontal="center" vertical="center" shrinkToFit="1"/>
      <protection locked="0"/>
    </xf>
    <xf numFmtId="49" fontId="0" fillId="4" borderId="28" xfId="0" applyNumberFormat="1" applyFill="1" applyBorder="1" applyAlignment="1" applyProtection="1">
      <alignment horizontal="center" vertical="center" shrinkToFit="1"/>
      <protection locked="0"/>
    </xf>
    <xf numFmtId="177" fontId="0" fillId="4" borderId="29" xfId="0" applyNumberFormat="1" applyFill="1" applyBorder="1" applyAlignment="1" applyProtection="1">
      <alignment horizontal="center" vertical="center" shrinkToFit="1"/>
      <protection locked="0"/>
    </xf>
    <xf numFmtId="177" fontId="0" fillId="4" borderId="0" xfId="0" applyNumberForma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9" fillId="0" borderId="8" xfId="0" applyFont="1" applyFill="1" applyBorder="1" applyAlignment="1">
      <alignment vertical="center"/>
    </xf>
    <xf numFmtId="0" fontId="0" fillId="0" borderId="9" xfId="0" applyBorder="1" applyAlignment="1">
      <alignment vertical="center"/>
    </xf>
    <xf numFmtId="0" fontId="0" fillId="0" borderId="2" xfId="0" applyFill="1" applyBorder="1" applyAlignment="1">
      <alignment vertical="center"/>
    </xf>
    <xf numFmtId="0" fontId="0" fillId="0" borderId="14" xfId="0" applyBorder="1" applyAlignment="1">
      <alignment vertical="center"/>
    </xf>
    <xf numFmtId="0" fontId="10" fillId="0" borderId="8" xfId="0" applyFont="1" applyBorder="1" applyAlignment="1">
      <alignment horizontal="center" vertical="center" wrapText="1" shrinkToFit="1"/>
    </xf>
    <xf numFmtId="0" fontId="0" fillId="0" borderId="9" xfId="0" applyBorder="1" applyAlignment="1">
      <alignment horizontal="center" vertical="center" wrapText="1" shrinkToFit="1"/>
    </xf>
    <xf numFmtId="177" fontId="0" fillId="4" borderId="18" xfId="0" applyNumberFormat="1" applyFill="1" applyBorder="1" applyAlignment="1" applyProtection="1">
      <alignment horizontal="center" vertical="center"/>
      <protection locked="0"/>
    </xf>
    <xf numFmtId="177" fontId="0" fillId="4" borderId="19" xfId="0" applyNumberFormat="1" applyFill="1" applyBorder="1" applyAlignment="1" applyProtection="1">
      <alignment horizontal="center" vertical="center"/>
      <protection locked="0"/>
    </xf>
    <xf numFmtId="49" fontId="0" fillId="4" borderId="18" xfId="0" applyNumberFormat="1" applyFill="1" applyBorder="1" applyAlignment="1" applyProtection="1">
      <alignment horizontal="center" vertical="center" shrinkToFit="1"/>
      <protection locked="0"/>
    </xf>
    <xf numFmtId="49" fontId="0" fillId="4" borderId="19" xfId="0" applyNumberFormat="1" applyFill="1" applyBorder="1" applyAlignment="1" applyProtection="1">
      <alignment horizontal="center" vertical="center" shrinkToFit="1"/>
      <protection locked="0"/>
    </xf>
    <xf numFmtId="49" fontId="0" fillId="4" borderId="20" xfId="0" applyNumberFormat="1" applyFill="1" applyBorder="1" applyAlignment="1" applyProtection="1">
      <alignment horizontal="center" vertical="center" shrinkToFit="1"/>
      <protection locked="0"/>
    </xf>
    <xf numFmtId="177" fontId="0" fillId="4" borderId="18" xfId="0" applyNumberFormat="1" applyFill="1" applyBorder="1" applyAlignment="1" applyProtection="1">
      <alignment horizontal="center" vertical="center" shrinkToFit="1"/>
      <protection locked="0"/>
    </xf>
    <xf numFmtId="177" fontId="0" fillId="4" borderId="19" xfId="0" applyNumberFormat="1" applyFill="1" applyBorder="1" applyAlignment="1" applyProtection="1">
      <alignment horizontal="center" vertical="center" shrinkToFit="1"/>
      <protection locked="0"/>
    </xf>
    <xf numFmtId="0" fontId="3" fillId="0" borderId="18" xfId="0" applyFont="1" applyBorder="1" applyAlignment="1">
      <alignment vertical="center" shrinkToFit="1"/>
    </xf>
    <xf numFmtId="0" fontId="0" fillId="0" borderId="35" xfId="0" applyBorder="1" applyAlignment="1">
      <alignment vertical="center" shrinkToFit="1"/>
    </xf>
    <xf numFmtId="0" fontId="6" fillId="0" borderId="8" xfId="0" applyFont="1" applyBorder="1" applyAlignment="1">
      <alignment vertical="center" shrinkToFit="1"/>
    </xf>
    <xf numFmtId="0" fontId="0" fillId="0" borderId="9" xfId="0" applyBorder="1" applyAlignment="1">
      <alignment vertical="center" shrinkToFit="1"/>
    </xf>
    <xf numFmtId="0" fontId="9" fillId="0" borderId="8" xfId="0" applyFont="1" applyFill="1" applyBorder="1" applyAlignment="1">
      <alignment vertical="center" shrinkToFit="1"/>
    </xf>
    <xf numFmtId="179" fontId="6" fillId="0" borderId="3" xfId="1" applyNumberFormat="1" applyFont="1"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left" vertical="center"/>
    </xf>
    <xf numFmtId="49" fontId="7" fillId="4" borderId="21" xfId="0" applyNumberFormat="1" applyFont="1" applyFill="1" applyBorder="1" applyAlignment="1" applyProtection="1">
      <alignment horizontal="left" vertical="top" wrapText="1"/>
      <protection locked="0"/>
    </xf>
    <xf numFmtId="49" fontId="0" fillId="4" borderId="21" xfId="0" applyNumberForma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center"/>
    </xf>
    <xf numFmtId="0" fontId="0" fillId="0" borderId="30" xfId="0" applyBorder="1" applyAlignment="1">
      <alignment horizontal="left" vertical="center"/>
    </xf>
    <xf numFmtId="0" fontId="0" fillId="0" borderId="0" xfId="0" applyBorder="1" applyAlignment="1">
      <alignment vertical="center"/>
    </xf>
    <xf numFmtId="0" fontId="0" fillId="0" borderId="11" xfId="0" applyBorder="1" applyAlignment="1">
      <alignment horizontal="left" vertical="center"/>
    </xf>
    <xf numFmtId="49" fontId="7" fillId="4" borderId="1" xfId="0" applyNumberFormat="1" applyFont="1" applyFill="1" applyBorder="1" applyAlignment="1" applyProtection="1">
      <alignment horizontal="left" vertical="center" shrinkToFit="1"/>
      <protection locked="0"/>
    </xf>
    <xf numFmtId="49" fontId="0" fillId="4" borderId="1" xfId="0" applyNumberFormat="1" applyFill="1" applyBorder="1" applyAlignment="1" applyProtection="1">
      <alignment horizontal="left" vertical="center" shrinkToFit="1"/>
      <protection locked="0"/>
    </xf>
    <xf numFmtId="49" fontId="0" fillId="4" borderId="1" xfId="0" applyNumberFormat="1" applyFill="1" applyBorder="1" applyAlignment="1" applyProtection="1">
      <alignment vertical="center" shrinkToFit="1"/>
      <protection locked="0"/>
    </xf>
    <xf numFmtId="49" fontId="7" fillId="4" borderId="29" xfId="0" applyNumberFormat="1" applyFont="1" applyFill="1" applyBorder="1" applyAlignment="1" applyProtection="1">
      <alignment horizontal="left" vertical="center" shrinkToFit="1"/>
      <protection locked="0"/>
    </xf>
    <xf numFmtId="49" fontId="0" fillId="4" borderId="0" xfId="0" applyNumberFormat="1" applyFill="1" applyBorder="1" applyAlignment="1" applyProtection="1">
      <alignment horizontal="left" vertical="center" shrinkToFit="1"/>
      <protection locked="0"/>
    </xf>
    <xf numFmtId="49" fontId="0" fillId="4" borderId="28" xfId="0" applyNumberFormat="1" applyFill="1" applyBorder="1" applyAlignment="1" applyProtection="1">
      <alignment horizontal="left" vertical="center" shrinkToFit="1"/>
      <protection locked="0"/>
    </xf>
    <xf numFmtId="0" fontId="0" fillId="0" borderId="34"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177" fontId="0" fillId="4" borderId="33" xfId="0" applyNumberFormat="1" applyFill="1" applyBorder="1" applyAlignment="1" applyProtection="1">
      <alignment horizontal="center" vertical="center" shrinkToFit="1"/>
      <protection locked="0"/>
    </xf>
    <xf numFmtId="177" fontId="0" fillId="4" borderId="30" xfId="0" applyNumberFormat="1" applyFill="1" applyBorder="1" applyAlignment="1" applyProtection="1">
      <alignment horizontal="center" vertical="center" shrinkToFit="1"/>
      <protection locked="0"/>
    </xf>
    <xf numFmtId="0" fontId="0" fillId="0" borderId="33" xfId="0" applyBorder="1" applyAlignment="1">
      <alignment horizontal="left" vertical="center"/>
    </xf>
    <xf numFmtId="0" fontId="0" fillId="0" borderId="31" xfId="0" applyBorder="1" applyAlignment="1">
      <alignment horizontal="left" vertical="center"/>
    </xf>
    <xf numFmtId="0" fontId="5" fillId="0" borderId="40" xfId="0" applyFont="1" applyBorder="1" applyAlignment="1">
      <alignment vertical="center"/>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2" xfId="0" applyFont="1" applyFill="1" applyBorder="1" applyAlignment="1">
      <alignment horizontal="center" vertical="center"/>
    </xf>
    <xf numFmtId="178" fontId="0" fillId="4" borderId="30" xfId="0" applyNumberFormat="1" applyFill="1" applyBorder="1" applyAlignment="1" applyProtection="1">
      <alignment horizontal="center" vertical="center" shrinkToFit="1"/>
      <protection locked="0"/>
    </xf>
    <xf numFmtId="178" fontId="0" fillId="4" borderId="31" xfId="0" applyNumberFormat="1" applyFill="1" applyBorder="1" applyAlignment="1" applyProtection="1">
      <alignment horizontal="center" vertical="center" shrinkToFi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152400</xdr:colOff>
      <xdr:row>1</xdr:row>
      <xdr:rowOff>152400</xdr:rowOff>
    </xdr:from>
    <xdr:to>
      <xdr:col>20</xdr:col>
      <xdr:colOff>373380</xdr:colOff>
      <xdr:row>5</xdr:row>
      <xdr:rowOff>55880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134600" y="317500"/>
          <a:ext cx="2659380" cy="71628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00FF"/>
              </a:solidFill>
            </a:rPr>
            <a:t>黄色の塗りつぶし箇所が</a:t>
          </a:r>
          <a:endParaRPr kumimoji="1" lang="en-US" altLang="ja-JP" sz="1600" b="1">
            <a:solidFill>
              <a:srgbClr val="0000FF"/>
            </a:solidFill>
          </a:endParaRPr>
        </a:p>
        <a:p>
          <a:pPr algn="ctr"/>
          <a:r>
            <a:rPr kumimoji="1" lang="ja-JP" altLang="en-US" sz="1600" b="1">
              <a:solidFill>
                <a:srgbClr val="0000FF"/>
              </a:solidFill>
            </a:rPr>
            <a:t>入力可能となっています。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152400</xdr:colOff>
      <xdr:row>1</xdr:row>
      <xdr:rowOff>152400</xdr:rowOff>
    </xdr:from>
    <xdr:to>
      <xdr:col>21</xdr:col>
      <xdr:colOff>373380</xdr:colOff>
      <xdr:row>5</xdr:row>
      <xdr:rowOff>55880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0" y="320040"/>
          <a:ext cx="2659380" cy="72644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00FF"/>
              </a:solidFill>
            </a:rPr>
            <a:t>黄色の塗りつぶし箇所が</a:t>
          </a:r>
          <a:endParaRPr kumimoji="1" lang="en-US" altLang="ja-JP" sz="1600" b="1">
            <a:solidFill>
              <a:srgbClr val="0000FF"/>
            </a:solidFill>
          </a:endParaRPr>
        </a:p>
        <a:p>
          <a:pPr algn="ctr"/>
          <a:r>
            <a:rPr kumimoji="1" lang="ja-JP" altLang="en-US" sz="1600" b="1">
              <a:solidFill>
                <a:srgbClr val="0000FF"/>
              </a:solidFill>
            </a:rPr>
            <a:t>入力可能となっています。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144780</xdr:colOff>
      <xdr:row>0</xdr:row>
      <xdr:rowOff>152400</xdr:rowOff>
    </xdr:from>
    <xdr:to>
      <xdr:col>35</xdr:col>
      <xdr:colOff>365760</xdr:colOff>
      <xdr:row>3</xdr:row>
      <xdr:rowOff>45720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328660" y="152400"/>
          <a:ext cx="2659380" cy="71628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00FF"/>
              </a:solidFill>
            </a:rPr>
            <a:t>黄色の塗りつぶし箇所が</a:t>
          </a:r>
          <a:endParaRPr kumimoji="1" lang="en-US" altLang="ja-JP" sz="1600" b="1">
            <a:solidFill>
              <a:srgbClr val="0000FF"/>
            </a:solidFill>
          </a:endParaRPr>
        </a:p>
        <a:p>
          <a:pPr algn="ctr"/>
          <a:r>
            <a:rPr kumimoji="1" lang="ja-JP" altLang="en-US" sz="1600" b="1">
              <a:solidFill>
                <a:srgbClr val="0000FF"/>
              </a:solidFill>
            </a:rPr>
            <a:t>入力可能となっています。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144780</xdr:colOff>
      <xdr:row>0</xdr:row>
      <xdr:rowOff>152399</xdr:rowOff>
    </xdr:from>
    <xdr:to>
      <xdr:col>35</xdr:col>
      <xdr:colOff>365760</xdr:colOff>
      <xdr:row>2</xdr:row>
      <xdr:rowOff>246529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221545" y="152399"/>
          <a:ext cx="2955215" cy="732865"/>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00FF"/>
              </a:solidFill>
            </a:rPr>
            <a:t>黄色の塗りつぶし箇所が</a:t>
          </a:r>
          <a:endParaRPr kumimoji="1" lang="en-US" altLang="ja-JP" sz="1600" b="1">
            <a:solidFill>
              <a:srgbClr val="0000FF"/>
            </a:solidFill>
          </a:endParaRPr>
        </a:p>
        <a:p>
          <a:pPr algn="ctr"/>
          <a:r>
            <a:rPr kumimoji="1" lang="ja-JP" altLang="en-US" sz="1600" b="1">
              <a:solidFill>
                <a:srgbClr val="0000FF"/>
              </a:solidFill>
            </a:rPr>
            <a:t>入力可能となっています。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207"/>
  <sheetViews>
    <sheetView view="pageBreakPreview" zoomScaleNormal="100" zoomScaleSheetLayoutView="100" workbookViewId="0">
      <pane xSplit="5" ySplit="7" topLeftCell="F8" activePane="bottomRight" state="frozen"/>
      <selection pane="topRight" activeCell="F1" sqref="F1"/>
      <selection pane="bottomLeft" activeCell="A8" sqref="A8"/>
      <selection pane="bottomRight" activeCell="B2" sqref="B2:M2"/>
    </sheetView>
  </sheetViews>
  <sheetFormatPr defaultRowHeight="13.5" x14ac:dyDescent="0.15"/>
  <cols>
    <col min="1" max="1" width="2.75" customWidth="1"/>
    <col min="3" max="3" width="15" customWidth="1"/>
    <col min="4" max="4" width="15.75" customWidth="1"/>
    <col min="5" max="5" width="17.75" customWidth="1"/>
    <col min="9" max="9" width="20.5" bestFit="1" customWidth="1"/>
    <col min="14" max="14" width="2.75" customWidth="1"/>
    <col min="15" max="15" width="9.5" hidden="1" customWidth="1"/>
    <col min="16" max="16" width="8.875" hidden="1" customWidth="1"/>
  </cols>
  <sheetData>
    <row r="2" spans="2:16" ht="18.75" x14ac:dyDescent="0.15">
      <c r="B2" s="184" t="s">
        <v>254</v>
      </c>
      <c r="C2" s="184"/>
      <c r="D2" s="184"/>
      <c r="E2" s="184"/>
      <c r="F2" s="184"/>
      <c r="G2" s="184"/>
      <c r="H2" s="184"/>
      <c r="I2" s="184"/>
      <c r="J2" s="184"/>
      <c r="K2" s="184"/>
      <c r="L2" s="184"/>
      <c r="M2" s="184"/>
    </row>
    <row r="3" spans="2:16" ht="18.75" x14ac:dyDescent="0.15">
      <c r="B3" s="126" t="s">
        <v>281</v>
      </c>
      <c r="C3" s="121"/>
      <c r="D3" s="121"/>
      <c r="E3" s="121"/>
      <c r="F3" s="121"/>
      <c r="G3" s="121"/>
      <c r="H3" s="121"/>
      <c r="I3" s="121"/>
      <c r="J3" s="121"/>
      <c r="K3" s="121"/>
      <c r="L3" s="121"/>
      <c r="M3" s="121"/>
    </row>
    <row r="4" spans="2:16" x14ac:dyDescent="0.15">
      <c r="K4" t="s">
        <v>230</v>
      </c>
      <c r="L4" s="195">
        <v>44013</v>
      </c>
      <c r="M4" s="195"/>
    </row>
    <row r="5" spans="2:16" x14ac:dyDescent="0.15">
      <c r="B5" s="188" t="s">
        <v>213</v>
      </c>
      <c r="C5" s="191" t="s">
        <v>266</v>
      </c>
      <c r="D5" s="191" t="s">
        <v>227</v>
      </c>
      <c r="E5" s="191" t="s">
        <v>228</v>
      </c>
      <c r="F5" s="185" t="s">
        <v>221</v>
      </c>
      <c r="G5" s="186"/>
      <c r="H5" s="185" t="s">
        <v>214</v>
      </c>
      <c r="I5" s="187"/>
      <c r="J5" s="187"/>
      <c r="K5" s="187"/>
      <c r="L5" s="187"/>
      <c r="M5" s="186"/>
      <c r="O5" s="180" t="s">
        <v>237</v>
      </c>
      <c r="P5" s="181"/>
    </row>
    <row r="6" spans="2:16" x14ac:dyDescent="0.15">
      <c r="B6" s="189"/>
      <c r="C6" s="196"/>
      <c r="D6" s="189"/>
      <c r="E6" s="189"/>
      <c r="F6" s="192" t="s">
        <v>224</v>
      </c>
      <c r="G6" s="193"/>
      <c r="H6" s="192" t="s">
        <v>225</v>
      </c>
      <c r="I6" s="194"/>
      <c r="J6" s="194"/>
      <c r="K6" s="194"/>
      <c r="L6" s="194"/>
      <c r="M6" s="193"/>
      <c r="O6" s="182"/>
      <c r="P6" s="183"/>
    </row>
    <row r="7" spans="2:16" x14ac:dyDescent="0.15">
      <c r="B7" s="190"/>
      <c r="C7" s="197"/>
      <c r="D7" s="190"/>
      <c r="E7" s="190"/>
      <c r="F7" s="115" t="s">
        <v>222</v>
      </c>
      <c r="G7" s="115" t="s">
        <v>223</v>
      </c>
      <c r="H7" s="115" t="s">
        <v>215</v>
      </c>
      <c r="I7" s="115" t="s">
        <v>216</v>
      </c>
      <c r="J7" s="115" t="s">
        <v>217</v>
      </c>
      <c r="K7" s="115" t="s">
        <v>218</v>
      </c>
      <c r="L7" s="115" t="s">
        <v>219</v>
      </c>
      <c r="M7" s="115" t="s">
        <v>220</v>
      </c>
      <c r="O7" s="115" t="s">
        <v>235</v>
      </c>
      <c r="P7" s="115" t="s">
        <v>236</v>
      </c>
    </row>
    <row r="8" spans="2:16" x14ac:dyDescent="0.15">
      <c r="B8" s="89">
        <f>ROW()-7</f>
        <v>1</v>
      </c>
      <c r="C8" s="144"/>
      <c r="D8" s="143"/>
      <c r="E8" s="143"/>
      <c r="F8" s="142"/>
      <c r="G8" s="142"/>
      <c r="H8" s="179"/>
      <c r="I8" s="179"/>
      <c r="J8" s="179"/>
      <c r="K8" s="179"/>
      <c r="L8" s="179"/>
      <c r="M8" s="179"/>
      <c r="O8" s="122" t="str">
        <f>IF(D8&lt;&gt;"",ROUNDDOWN(YEARFRAC(D8,L$4,3),0),"")</f>
        <v/>
      </c>
      <c r="P8" s="122" t="str">
        <f>IF(E8&lt;&gt;"",ROUNDDOWN(YEARFRAC(E8,L$4,3),0),"")</f>
        <v/>
      </c>
    </row>
    <row r="9" spans="2:16" x14ac:dyDescent="0.15">
      <c r="B9" s="89">
        <f>B8+1</f>
        <v>2</v>
      </c>
      <c r="C9" s="144"/>
      <c r="D9" s="143"/>
      <c r="E9" s="143"/>
      <c r="F9" s="142"/>
      <c r="G9" s="142"/>
      <c r="H9" s="179"/>
      <c r="I9" s="179"/>
      <c r="J9" s="179"/>
      <c r="K9" s="179"/>
      <c r="L9" s="179"/>
      <c r="M9" s="179"/>
      <c r="O9" s="122" t="str">
        <f t="shared" ref="O9:O72" si="0">IF(D9&lt;&gt;"",ROUNDDOWN(YEARFRAC(D9,L$4,3),0),"")</f>
        <v/>
      </c>
      <c r="P9" s="122" t="str">
        <f t="shared" ref="P9:P72" si="1">IF(E9&lt;&gt;"",ROUNDDOWN(YEARFRAC(E9,L$4,3),0),"")</f>
        <v/>
      </c>
    </row>
    <row r="10" spans="2:16" x14ac:dyDescent="0.15">
      <c r="B10" s="119">
        <f t="shared" ref="B10:B73" si="2">B9+1</f>
        <v>3</v>
      </c>
      <c r="C10" s="144"/>
      <c r="D10" s="143"/>
      <c r="E10" s="143"/>
      <c r="F10" s="142"/>
      <c r="G10" s="142"/>
      <c r="H10" s="179"/>
      <c r="I10" s="179"/>
      <c r="J10" s="179"/>
      <c r="K10" s="179"/>
      <c r="L10" s="179"/>
      <c r="M10" s="179"/>
      <c r="O10" s="122" t="str">
        <f t="shared" si="0"/>
        <v/>
      </c>
      <c r="P10" s="122" t="str">
        <f t="shared" si="1"/>
        <v/>
      </c>
    </row>
    <row r="11" spans="2:16" x14ac:dyDescent="0.15">
      <c r="B11" s="119">
        <f t="shared" si="2"/>
        <v>4</v>
      </c>
      <c r="C11" s="144"/>
      <c r="D11" s="143"/>
      <c r="E11" s="143"/>
      <c r="F11" s="142"/>
      <c r="G11" s="142"/>
      <c r="H11" s="179"/>
      <c r="I11" s="179"/>
      <c r="J11" s="179"/>
      <c r="K11" s="179"/>
      <c r="L11" s="179"/>
      <c r="M11" s="179"/>
      <c r="O11" s="122" t="str">
        <f t="shared" si="0"/>
        <v/>
      </c>
      <c r="P11" s="122" t="str">
        <f t="shared" si="1"/>
        <v/>
      </c>
    </row>
    <row r="12" spans="2:16" x14ac:dyDescent="0.15">
      <c r="B12" s="119">
        <f t="shared" si="2"/>
        <v>5</v>
      </c>
      <c r="C12" s="144"/>
      <c r="D12" s="143"/>
      <c r="E12" s="143"/>
      <c r="F12" s="142"/>
      <c r="G12" s="142"/>
      <c r="H12" s="179"/>
      <c r="I12" s="179"/>
      <c r="J12" s="179"/>
      <c r="K12" s="179"/>
      <c r="L12" s="179"/>
      <c r="M12" s="179"/>
      <c r="O12" s="122" t="str">
        <f t="shared" si="0"/>
        <v/>
      </c>
      <c r="P12" s="122" t="str">
        <f t="shared" si="1"/>
        <v/>
      </c>
    </row>
    <row r="13" spans="2:16" x14ac:dyDescent="0.15">
      <c r="B13" s="119">
        <f t="shared" si="2"/>
        <v>6</v>
      </c>
      <c r="C13" s="144"/>
      <c r="D13" s="143"/>
      <c r="E13" s="143"/>
      <c r="F13" s="142"/>
      <c r="G13" s="142"/>
      <c r="H13" s="179"/>
      <c r="I13" s="179"/>
      <c r="J13" s="179"/>
      <c r="K13" s="179"/>
      <c r="L13" s="179"/>
      <c r="M13" s="179"/>
      <c r="O13" s="122" t="str">
        <f t="shared" si="0"/>
        <v/>
      </c>
      <c r="P13" s="122" t="str">
        <f t="shared" si="1"/>
        <v/>
      </c>
    </row>
    <row r="14" spans="2:16" x14ac:dyDescent="0.15">
      <c r="B14" s="119">
        <f t="shared" si="2"/>
        <v>7</v>
      </c>
      <c r="C14" s="144"/>
      <c r="D14" s="143"/>
      <c r="E14" s="143"/>
      <c r="F14" s="142"/>
      <c r="G14" s="142"/>
      <c r="H14" s="179"/>
      <c r="I14" s="179"/>
      <c r="J14" s="179"/>
      <c r="K14" s="179"/>
      <c r="L14" s="179"/>
      <c r="M14" s="179"/>
      <c r="O14" s="122" t="str">
        <f t="shared" si="0"/>
        <v/>
      </c>
      <c r="P14" s="122" t="str">
        <f t="shared" si="1"/>
        <v/>
      </c>
    </row>
    <row r="15" spans="2:16" x14ac:dyDescent="0.15">
      <c r="B15" s="119">
        <f t="shared" si="2"/>
        <v>8</v>
      </c>
      <c r="C15" s="144"/>
      <c r="D15" s="143"/>
      <c r="E15" s="143"/>
      <c r="F15" s="142"/>
      <c r="G15" s="142"/>
      <c r="H15" s="179"/>
      <c r="I15" s="179"/>
      <c r="J15" s="179"/>
      <c r="K15" s="179"/>
      <c r="L15" s="179"/>
      <c r="M15" s="179"/>
      <c r="O15" s="122" t="str">
        <f t="shared" si="0"/>
        <v/>
      </c>
      <c r="P15" s="122" t="str">
        <f t="shared" si="1"/>
        <v/>
      </c>
    </row>
    <row r="16" spans="2:16" x14ac:dyDescent="0.15">
      <c r="B16" s="119">
        <f t="shared" si="2"/>
        <v>9</v>
      </c>
      <c r="C16" s="144"/>
      <c r="D16" s="143"/>
      <c r="E16" s="143"/>
      <c r="F16" s="142"/>
      <c r="G16" s="142"/>
      <c r="H16" s="179"/>
      <c r="I16" s="179"/>
      <c r="J16" s="179"/>
      <c r="K16" s="179"/>
      <c r="L16" s="179"/>
      <c r="M16" s="179"/>
      <c r="O16" s="122" t="str">
        <f t="shared" si="0"/>
        <v/>
      </c>
      <c r="P16" s="122" t="str">
        <f t="shared" si="1"/>
        <v/>
      </c>
    </row>
    <row r="17" spans="2:16" x14ac:dyDescent="0.15">
      <c r="B17" s="119">
        <f t="shared" si="2"/>
        <v>10</v>
      </c>
      <c r="C17" s="144"/>
      <c r="D17" s="143"/>
      <c r="E17" s="143"/>
      <c r="F17" s="142"/>
      <c r="G17" s="142"/>
      <c r="H17" s="179"/>
      <c r="I17" s="179"/>
      <c r="J17" s="179"/>
      <c r="K17" s="179"/>
      <c r="L17" s="179"/>
      <c r="M17" s="179"/>
      <c r="O17" s="122" t="str">
        <f t="shared" si="0"/>
        <v/>
      </c>
      <c r="P17" s="122" t="str">
        <f t="shared" si="1"/>
        <v/>
      </c>
    </row>
    <row r="18" spans="2:16" x14ac:dyDescent="0.15">
      <c r="B18" s="119">
        <f t="shared" si="2"/>
        <v>11</v>
      </c>
      <c r="C18" s="144"/>
      <c r="D18" s="143"/>
      <c r="E18" s="143"/>
      <c r="F18" s="142"/>
      <c r="G18" s="142"/>
      <c r="H18" s="179"/>
      <c r="I18" s="179"/>
      <c r="J18" s="179"/>
      <c r="K18" s="179"/>
      <c r="L18" s="179"/>
      <c r="M18" s="179"/>
      <c r="O18" s="122" t="str">
        <f t="shared" si="0"/>
        <v/>
      </c>
      <c r="P18" s="122" t="str">
        <f t="shared" si="1"/>
        <v/>
      </c>
    </row>
    <row r="19" spans="2:16" x14ac:dyDescent="0.15">
      <c r="B19" s="119">
        <f t="shared" si="2"/>
        <v>12</v>
      </c>
      <c r="C19" s="144"/>
      <c r="D19" s="143"/>
      <c r="E19" s="143"/>
      <c r="F19" s="142"/>
      <c r="G19" s="142"/>
      <c r="H19" s="179"/>
      <c r="I19" s="179"/>
      <c r="J19" s="179"/>
      <c r="K19" s="179"/>
      <c r="L19" s="179"/>
      <c r="M19" s="179"/>
      <c r="O19" s="122" t="str">
        <f t="shared" si="0"/>
        <v/>
      </c>
      <c r="P19" s="122" t="str">
        <f t="shared" si="1"/>
        <v/>
      </c>
    </row>
    <row r="20" spans="2:16" x14ac:dyDescent="0.15">
      <c r="B20" s="119">
        <f t="shared" si="2"/>
        <v>13</v>
      </c>
      <c r="C20" s="144"/>
      <c r="D20" s="143"/>
      <c r="E20" s="143"/>
      <c r="F20" s="179"/>
      <c r="G20" s="179"/>
      <c r="H20" s="179"/>
      <c r="I20" s="179"/>
      <c r="J20" s="179"/>
      <c r="K20" s="179"/>
      <c r="L20" s="179"/>
      <c r="M20" s="179"/>
      <c r="O20" s="122" t="str">
        <f t="shared" si="0"/>
        <v/>
      </c>
      <c r="P20" s="122" t="str">
        <f t="shared" si="1"/>
        <v/>
      </c>
    </row>
    <row r="21" spans="2:16" x14ac:dyDescent="0.15">
      <c r="B21" s="119">
        <f t="shared" si="2"/>
        <v>14</v>
      </c>
      <c r="C21" s="144"/>
      <c r="D21" s="143"/>
      <c r="E21" s="143"/>
      <c r="F21" s="179"/>
      <c r="G21" s="179"/>
      <c r="H21" s="179"/>
      <c r="I21" s="179"/>
      <c r="J21" s="179"/>
      <c r="K21" s="179"/>
      <c r="L21" s="179"/>
      <c r="M21" s="179"/>
      <c r="O21" s="122" t="str">
        <f t="shared" si="0"/>
        <v/>
      </c>
      <c r="P21" s="122" t="str">
        <f t="shared" si="1"/>
        <v/>
      </c>
    </row>
    <row r="22" spans="2:16" x14ac:dyDescent="0.15">
      <c r="B22" s="119">
        <f t="shared" si="2"/>
        <v>15</v>
      </c>
      <c r="C22" s="144"/>
      <c r="D22" s="143"/>
      <c r="E22" s="143"/>
      <c r="F22" s="179"/>
      <c r="G22" s="179"/>
      <c r="H22" s="179"/>
      <c r="I22" s="179"/>
      <c r="J22" s="179"/>
      <c r="K22" s="179"/>
      <c r="L22" s="179"/>
      <c r="M22" s="179"/>
      <c r="O22" s="122" t="str">
        <f t="shared" si="0"/>
        <v/>
      </c>
      <c r="P22" s="122" t="str">
        <f t="shared" si="1"/>
        <v/>
      </c>
    </row>
    <row r="23" spans="2:16" x14ac:dyDescent="0.15">
      <c r="B23" s="119">
        <f t="shared" si="2"/>
        <v>16</v>
      </c>
      <c r="C23" s="144"/>
      <c r="D23" s="143"/>
      <c r="E23" s="143"/>
      <c r="F23" s="179"/>
      <c r="G23" s="179"/>
      <c r="H23" s="179"/>
      <c r="I23" s="179"/>
      <c r="J23" s="179"/>
      <c r="K23" s="179"/>
      <c r="L23" s="179"/>
      <c r="M23" s="179"/>
      <c r="O23" s="122" t="str">
        <f t="shared" si="0"/>
        <v/>
      </c>
      <c r="P23" s="122" t="str">
        <f t="shared" si="1"/>
        <v/>
      </c>
    </row>
    <row r="24" spans="2:16" x14ac:dyDescent="0.15">
      <c r="B24" s="119">
        <f t="shared" si="2"/>
        <v>17</v>
      </c>
      <c r="C24" s="144"/>
      <c r="D24" s="143"/>
      <c r="E24" s="143"/>
      <c r="F24" s="179"/>
      <c r="G24" s="179"/>
      <c r="H24" s="179"/>
      <c r="I24" s="179"/>
      <c r="J24" s="179"/>
      <c r="K24" s="179"/>
      <c r="L24" s="179"/>
      <c r="M24" s="179"/>
      <c r="O24" s="122" t="str">
        <f t="shared" si="0"/>
        <v/>
      </c>
      <c r="P24" s="122" t="str">
        <f t="shared" si="1"/>
        <v/>
      </c>
    </row>
    <row r="25" spans="2:16" x14ac:dyDescent="0.15">
      <c r="B25" s="119">
        <f t="shared" si="2"/>
        <v>18</v>
      </c>
      <c r="C25" s="144"/>
      <c r="D25" s="143"/>
      <c r="E25" s="143"/>
      <c r="F25" s="179"/>
      <c r="G25" s="179"/>
      <c r="H25" s="179"/>
      <c r="I25" s="179"/>
      <c r="J25" s="179"/>
      <c r="K25" s="179"/>
      <c r="L25" s="179"/>
      <c r="M25" s="179"/>
      <c r="O25" s="122" t="str">
        <f t="shared" si="0"/>
        <v/>
      </c>
      <c r="P25" s="122" t="str">
        <f t="shared" si="1"/>
        <v/>
      </c>
    </row>
    <row r="26" spans="2:16" x14ac:dyDescent="0.15">
      <c r="B26" s="119">
        <f t="shared" si="2"/>
        <v>19</v>
      </c>
      <c r="C26" s="144"/>
      <c r="D26" s="143"/>
      <c r="E26" s="143"/>
      <c r="F26" s="179"/>
      <c r="G26" s="179"/>
      <c r="H26" s="179"/>
      <c r="I26" s="179"/>
      <c r="J26" s="179"/>
      <c r="K26" s="179"/>
      <c r="L26" s="179"/>
      <c r="M26" s="179"/>
      <c r="O26" s="122" t="str">
        <f t="shared" si="0"/>
        <v/>
      </c>
      <c r="P26" s="122" t="str">
        <f t="shared" si="1"/>
        <v/>
      </c>
    </row>
    <row r="27" spans="2:16" x14ac:dyDescent="0.15">
      <c r="B27" s="119">
        <f t="shared" si="2"/>
        <v>20</v>
      </c>
      <c r="C27" s="144"/>
      <c r="D27" s="143"/>
      <c r="E27" s="143"/>
      <c r="F27" s="179"/>
      <c r="G27" s="179"/>
      <c r="H27" s="179"/>
      <c r="I27" s="179"/>
      <c r="J27" s="179"/>
      <c r="K27" s="179"/>
      <c r="L27" s="179"/>
      <c r="M27" s="179"/>
      <c r="O27" s="122" t="str">
        <f t="shared" si="0"/>
        <v/>
      </c>
      <c r="P27" s="122" t="str">
        <f t="shared" si="1"/>
        <v/>
      </c>
    </row>
    <row r="28" spans="2:16" x14ac:dyDescent="0.15">
      <c r="B28" s="119">
        <f t="shared" si="2"/>
        <v>21</v>
      </c>
      <c r="C28" s="144"/>
      <c r="D28" s="143"/>
      <c r="E28" s="143"/>
      <c r="F28" s="179"/>
      <c r="G28" s="179"/>
      <c r="H28" s="179"/>
      <c r="I28" s="179"/>
      <c r="J28" s="179"/>
      <c r="K28" s="179"/>
      <c r="L28" s="179"/>
      <c r="M28" s="179"/>
      <c r="O28" s="122" t="str">
        <f t="shared" si="0"/>
        <v/>
      </c>
      <c r="P28" s="122" t="str">
        <f t="shared" si="1"/>
        <v/>
      </c>
    </row>
    <row r="29" spans="2:16" x14ac:dyDescent="0.15">
      <c r="B29" s="119">
        <f t="shared" si="2"/>
        <v>22</v>
      </c>
      <c r="C29" s="144"/>
      <c r="D29" s="143"/>
      <c r="E29" s="143"/>
      <c r="F29" s="179"/>
      <c r="G29" s="179"/>
      <c r="H29" s="179"/>
      <c r="I29" s="179"/>
      <c r="J29" s="179"/>
      <c r="K29" s="179"/>
      <c r="L29" s="179"/>
      <c r="M29" s="179"/>
      <c r="O29" s="122" t="str">
        <f t="shared" si="0"/>
        <v/>
      </c>
      <c r="P29" s="122" t="str">
        <f t="shared" si="1"/>
        <v/>
      </c>
    </row>
    <row r="30" spans="2:16" x14ac:dyDescent="0.15">
      <c r="B30" s="119">
        <f t="shared" si="2"/>
        <v>23</v>
      </c>
      <c r="C30" s="144"/>
      <c r="D30" s="143"/>
      <c r="E30" s="143"/>
      <c r="F30" s="179"/>
      <c r="G30" s="179"/>
      <c r="H30" s="179"/>
      <c r="I30" s="179"/>
      <c r="J30" s="179"/>
      <c r="K30" s="179"/>
      <c r="L30" s="179"/>
      <c r="M30" s="179"/>
      <c r="O30" s="122" t="str">
        <f t="shared" si="0"/>
        <v/>
      </c>
      <c r="P30" s="122" t="str">
        <f t="shared" si="1"/>
        <v/>
      </c>
    </row>
    <row r="31" spans="2:16" x14ac:dyDescent="0.15">
      <c r="B31" s="119">
        <f t="shared" si="2"/>
        <v>24</v>
      </c>
      <c r="C31" s="144"/>
      <c r="D31" s="143"/>
      <c r="E31" s="143"/>
      <c r="F31" s="179"/>
      <c r="G31" s="179"/>
      <c r="H31" s="179"/>
      <c r="I31" s="179"/>
      <c r="J31" s="179"/>
      <c r="K31" s="179"/>
      <c r="L31" s="179"/>
      <c r="M31" s="179"/>
      <c r="O31" s="122" t="str">
        <f t="shared" si="0"/>
        <v/>
      </c>
      <c r="P31" s="122" t="str">
        <f t="shared" si="1"/>
        <v/>
      </c>
    </row>
    <row r="32" spans="2:16" x14ac:dyDescent="0.15">
      <c r="B32" s="119">
        <f t="shared" si="2"/>
        <v>25</v>
      </c>
      <c r="C32" s="144"/>
      <c r="D32" s="143"/>
      <c r="E32" s="143"/>
      <c r="F32" s="142"/>
      <c r="G32" s="142"/>
      <c r="H32" s="179"/>
      <c r="I32" s="179"/>
      <c r="J32" s="179"/>
      <c r="K32" s="179"/>
      <c r="L32" s="179"/>
      <c r="M32" s="142"/>
      <c r="O32" s="122" t="str">
        <f t="shared" si="0"/>
        <v/>
      </c>
      <c r="P32" s="122" t="str">
        <f t="shared" si="1"/>
        <v/>
      </c>
    </row>
    <row r="33" spans="2:16" x14ac:dyDescent="0.15">
      <c r="B33" s="119">
        <f t="shared" si="2"/>
        <v>26</v>
      </c>
      <c r="C33" s="144"/>
      <c r="D33" s="143"/>
      <c r="E33" s="143"/>
      <c r="F33" s="179"/>
      <c r="G33" s="179"/>
      <c r="H33" s="179"/>
      <c r="I33" s="179"/>
      <c r="J33" s="179"/>
      <c r="K33" s="179"/>
      <c r="L33" s="179"/>
      <c r="M33" s="179"/>
      <c r="O33" s="122" t="str">
        <f t="shared" si="0"/>
        <v/>
      </c>
      <c r="P33" s="122" t="str">
        <f t="shared" si="1"/>
        <v/>
      </c>
    </row>
    <row r="34" spans="2:16" x14ac:dyDescent="0.15">
      <c r="B34" s="119">
        <f t="shared" si="2"/>
        <v>27</v>
      </c>
      <c r="C34" s="144"/>
      <c r="D34" s="143"/>
      <c r="E34" s="143"/>
      <c r="F34" s="179"/>
      <c r="G34" s="179"/>
      <c r="H34" s="179"/>
      <c r="I34" s="179"/>
      <c r="J34" s="179"/>
      <c r="K34" s="179"/>
      <c r="L34" s="179"/>
      <c r="M34" s="179"/>
      <c r="O34" s="122" t="str">
        <f t="shared" si="0"/>
        <v/>
      </c>
      <c r="P34" s="122" t="str">
        <f t="shared" si="1"/>
        <v/>
      </c>
    </row>
    <row r="35" spans="2:16" x14ac:dyDescent="0.15">
      <c r="B35" s="119">
        <f t="shared" si="2"/>
        <v>28</v>
      </c>
      <c r="C35" s="144"/>
      <c r="D35" s="143"/>
      <c r="E35" s="143"/>
      <c r="F35" s="179"/>
      <c r="G35" s="179"/>
      <c r="H35" s="179"/>
      <c r="I35" s="179"/>
      <c r="J35" s="179"/>
      <c r="K35" s="179"/>
      <c r="L35" s="179"/>
      <c r="M35" s="179"/>
      <c r="O35" s="122" t="str">
        <f t="shared" si="0"/>
        <v/>
      </c>
      <c r="P35" s="122" t="str">
        <f t="shared" si="1"/>
        <v/>
      </c>
    </row>
    <row r="36" spans="2:16" x14ac:dyDescent="0.15">
      <c r="B36" s="119">
        <f t="shared" si="2"/>
        <v>29</v>
      </c>
      <c r="C36" s="144"/>
      <c r="D36" s="143"/>
      <c r="E36" s="143"/>
      <c r="F36" s="179"/>
      <c r="G36" s="179"/>
      <c r="H36" s="179"/>
      <c r="I36" s="179"/>
      <c r="J36" s="179"/>
      <c r="K36" s="179"/>
      <c r="L36" s="179"/>
      <c r="M36" s="179"/>
      <c r="O36" s="122" t="str">
        <f t="shared" si="0"/>
        <v/>
      </c>
      <c r="P36" s="122" t="str">
        <f t="shared" si="1"/>
        <v/>
      </c>
    </row>
    <row r="37" spans="2:16" x14ac:dyDescent="0.15">
      <c r="B37" s="119">
        <f t="shared" si="2"/>
        <v>30</v>
      </c>
      <c r="C37" s="144"/>
      <c r="D37" s="143"/>
      <c r="E37" s="143"/>
      <c r="F37" s="179"/>
      <c r="G37" s="179"/>
      <c r="H37" s="179"/>
      <c r="I37" s="179"/>
      <c r="J37" s="179"/>
      <c r="K37" s="179"/>
      <c r="L37" s="179"/>
      <c r="M37" s="179"/>
      <c r="O37" s="122" t="str">
        <f t="shared" si="0"/>
        <v/>
      </c>
      <c r="P37" s="122" t="str">
        <f t="shared" si="1"/>
        <v/>
      </c>
    </row>
    <row r="38" spans="2:16" x14ac:dyDescent="0.15">
      <c r="B38" s="119">
        <f t="shared" si="2"/>
        <v>31</v>
      </c>
      <c r="C38" s="144"/>
      <c r="D38" s="143"/>
      <c r="E38" s="143"/>
      <c r="F38" s="179"/>
      <c r="G38" s="179"/>
      <c r="H38" s="179"/>
      <c r="I38" s="179"/>
      <c r="J38" s="179"/>
      <c r="K38" s="179"/>
      <c r="L38" s="179"/>
      <c r="M38" s="179"/>
      <c r="O38" s="122" t="str">
        <f t="shared" si="0"/>
        <v/>
      </c>
      <c r="P38" s="122" t="str">
        <f t="shared" si="1"/>
        <v/>
      </c>
    </row>
    <row r="39" spans="2:16" x14ac:dyDescent="0.15">
      <c r="B39" s="119">
        <f t="shared" si="2"/>
        <v>32</v>
      </c>
      <c r="C39" s="144"/>
      <c r="D39" s="143"/>
      <c r="E39" s="143"/>
      <c r="F39" s="179"/>
      <c r="G39" s="179"/>
      <c r="H39" s="179"/>
      <c r="I39" s="179"/>
      <c r="J39" s="179"/>
      <c r="K39" s="179"/>
      <c r="L39" s="179"/>
      <c r="M39" s="179"/>
      <c r="O39" s="122" t="str">
        <f t="shared" si="0"/>
        <v/>
      </c>
      <c r="P39" s="122" t="str">
        <f t="shared" si="1"/>
        <v/>
      </c>
    </row>
    <row r="40" spans="2:16" x14ac:dyDescent="0.15">
      <c r="B40" s="119">
        <f t="shared" si="2"/>
        <v>33</v>
      </c>
      <c r="C40" s="144"/>
      <c r="D40" s="143"/>
      <c r="E40" s="143"/>
      <c r="F40" s="142"/>
      <c r="G40" s="142"/>
      <c r="H40" s="142"/>
      <c r="I40" s="142"/>
      <c r="J40" s="142"/>
      <c r="K40" s="142"/>
      <c r="L40" s="142"/>
      <c r="M40" s="142"/>
      <c r="O40" s="122" t="str">
        <f t="shared" si="0"/>
        <v/>
      </c>
      <c r="P40" s="122" t="str">
        <f t="shared" si="1"/>
        <v/>
      </c>
    </row>
    <row r="41" spans="2:16" x14ac:dyDescent="0.15">
      <c r="B41" s="119">
        <f t="shared" si="2"/>
        <v>34</v>
      </c>
      <c r="C41" s="144"/>
      <c r="D41" s="143"/>
      <c r="E41" s="143"/>
      <c r="F41" s="142"/>
      <c r="G41" s="142"/>
      <c r="H41" s="142"/>
      <c r="I41" s="142"/>
      <c r="J41" s="142"/>
      <c r="K41" s="142"/>
      <c r="L41" s="142"/>
      <c r="M41" s="142"/>
      <c r="O41" s="122" t="str">
        <f t="shared" si="0"/>
        <v/>
      </c>
      <c r="P41" s="122" t="str">
        <f t="shared" si="1"/>
        <v/>
      </c>
    </row>
    <row r="42" spans="2:16" x14ac:dyDescent="0.15">
      <c r="B42" s="119">
        <f t="shared" si="2"/>
        <v>35</v>
      </c>
      <c r="C42" s="144"/>
      <c r="D42" s="143"/>
      <c r="E42" s="143"/>
      <c r="F42" s="142"/>
      <c r="G42" s="142"/>
      <c r="H42" s="142"/>
      <c r="I42" s="142"/>
      <c r="J42" s="142"/>
      <c r="K42" s="142"/>
      <c r="L42" s="142"/>
      <c r="M42" s="142"/>
      <c r="O42" s="122" t="str">
        <f t="shared" si="0"/>
        <v/>
      </c>
      <c r="P42" s="122" t="str">
        <f t="shared" si="1"/>
        <v/>
      </c>
    </row>
    <row r="43" spans="2:16" x14ac:dyDescent="0.15">
      <c r="B43" s="119">
        <f t="shared" si="2"/>
        <v>36</v>
      </c>
      <c r="C43" s="144"/>
      <c r="D43" s="143"/>
      <c r="E43" s="143"/>
      <c r="F43" s="142"/>
      <c r="G43" s="142"/>
      <c r="H43" s="142"/>
      <c r="I43" s="142"/>
      <c r="J43" s="142"/>
      <c r="K43" s="142"/>
      <c r="L43" s="142"/>
      <c r="M43" s="142"/>
      <c r="O43" s="122" t="str">
        <f t="shared" si="0"/>
        <v/>
      </c>
      <c r="P43" s="122" t="str">
        <f t="shared" si="1"/>
        <v/>
      </c>
    </row>
    <row r="44" spans="2:16" x14ac:dyDescent="0.15">
      <c r="B44" s="119">
        <f t="shared" si="2"/>
        <v>37</v>
      </c>
      <c r="C44" s="144"/>
      <c r="D44" s="143"/>
      <c r="E44" s="143"/>
      <c r="F44" s="142"/>
      <c r="G44" s="142"/>
      <c r="H44" s="142"/>
      <c r="I44" s="142"/>
      <c r="J44" s="142"/>
      <c r="K44" s="142"/>
      <c r="L44" s="142"/>
      <c r="M44" s="142"/>
      <c r="O44" s="122" t="str">
        <f t="shared" si="0"/>
        <v/>
      </c>
      <c r="P44" s="122" t="str">
        <f t="shared" si="1"/>
        <v/>
      </c>
    </row>
    <row r="45" spans="2:16" x14ac:dyDescent="0.15">
      <c r="B45" s="119">
        <f t="shared" si="2"/>
        <v>38</v>
      </c>
      <c r="C45" s="144"/>
      <c r="D45" s="143"/>
      <c r="E45" s="143"/>
      <c r="F45" s="142"/>
      <c r="G45" s="142"/>
      <c r="H45" s="142"/>
      <c r="I45" s="142"/>
      <c r="J45" s="142"/>
      <c r="K45" s="142"/>
      <c r="L45" s="142"/>
      <c r="M45" s="142"/>
      <c r="O45" s="122" t="str">
        <f t="shared" si="0"/>
        <v/>
      </c>
      <c r="P45" s="122" t="str">
        <f t="shared" si="1"/>
        <v/>
      </c>
    </row>
    <row r="46" spans="2:16" x14ac:dyDescent="0.15">
      <c r="B46" s="119">
        <f t="shared" si="2"/>
        <v>39</v>
      </c>
      <c r="C46" s="144"/>
      <c r="D46" s="143"/>
      <c r="E46" s="143"/>
      <c r="F46" s="142"/>
      <c r="G46" s="142"/>
      <c r="H46" s="142"/>
      <c r="I46" s="142"/>
      <c r="J46" s="142"/>
      <c r="K46" s="142"/>
      <c r="L46" s="142"/>
      <c r="M46" s="142"/>
      <c r="O46" s="122" t="str">
        <f t="shared" si="0"/>
        <v/>
      </c>
      <c r="P46" s="122" t="str">
        <f t="shared" si="1"/>
        <v/>
      </c>
    </row>
    <row r="47" spans="2:16" x14ac:dyDescent="0.15">
      <c r="B47" s="119">
        <f t="shared" si="2"/>
        <v>40</v>
      </c>
      <c r="C47" s="144"/>
      <c r="D47" s="143"/>
      <c r="E47" s="143"/>
      <c r="F47" s="142"/>
      <c r="G47" s="142"/>
      <c r="H47" s="142"/>
      <c r="I47" s="142"/>
      <c r="J47" s="142"/>
      <c r="K47" s="142"/>
      <c r="L47" s="142"/>
      <c r="M47" s="142"/>
      <c r="O47" s="122" t="str">
        <f t="shared" si="0"/>
        <v/>
      </c>
      <c r="P47" s="122" t="str">
        <f t="shared" si="1"/>
        <v/>
      </c>
    </row>
    <row r="48" spans="2:16" x14ac:dyDescent="0.15">
      <c r="B48" s="119">
        <f t="shared" si="2"/>
        <v>41</v>
      </c>
      <c r="C48" s="144"/>
      <c r="D48" s="143"/>
      <c r="E48" s="143"/>
      <c r="F48" s="142"/>
      <c r="G48" s="142"/>
      <c r="H48" s="142"/>
      <c r="I48" s="142"/>
      <c r="J48" s="142"/>
      <c r="K48" s="142"/>
      <c r="L48" s="142"/>
      <c r="M48" s="142"/>
      <c r="O48" s="122" t="str">
        <f t="shared" si="0"/>
        <v/>
      </c>
      <c r="P48" s="122" t="str">
        <f t="shared" si="1"/>
        <v/>
      </c>
    </row>
    <row r="49" spans="2:16" x14ac:dyDescent="0.15">
      <c r="B49" s="119">
        <f t="shared" si="2"/>
        <v>42</v>
      </c>
      <c r="C49" s="144"/>
      <c r="D49" s="143"/>
      <c r="E49" s="143"/>
      <c r="F49" s="142"/>
      <c r="G49" s="142"/>
      <c r="H49" s="142"/>
      <c r="I49" s="142"/>
      <c r="J49" s="142"/>
      <c r="K49" s="142"/>
      <c r="L49" s="142"/>
      <c r="M49" s="142"/>
      <c r="O49" s="122" t="str">
        <f t="shared" si="0"/>
        <v/>
      </c>
      <c r="P49" s="122" t="str">
        <f t="shared" si="1"/>
        <v/>
      </c>
    </row>
    <row r="50" spans="2:16" x14ac:dyDescent="0.15">
      <c r="B50" s="119">
        <f t="shared" si="2"/>
        <v>43</v>
      </c>
      <c r="C50" s="144"/>
      <c r="D50" s="143"/>
      <c r="E50" s="143"/>
      <c r="F50" s="142"/>
      <c r="G50" s="142"/>
      <c r="H50" s="142"/>
      <c r="I50" s="142"/>
      <c r="J50" s="142"/>
      <c r="K50" s="142"/>
      <c r="L50" s="142"/>
      <c r="M50" s="142"/>
      <c r="O50" s="122" t="str">
        <f t="shared" si="0"/>
        <v/>
      </c>
      <c r="P50" s="122" t="str">
        <f t="shared" si="1"/>
        <v/>
      </c>
    </row>
    <row r="51" spans="2:16" x14ac:dyDescent="0.15">
      <c r="B51" s="119">
        <f t="shared" si="2"/>
        <v>44</v>
      </c>
      <c r="C51" s="144"/>
      <c r="D51" s="143"/>
      <c r="E51" s="143"/>
      <c r="F51" s="142"/>
      <c r="G51" s="142"/>
      <c r="H51" s="142"/>
      <c r="I51" s="142"/>
      <c r="J51" s="142"/>
      <c r="K51" s="142"/>
      <c r="L51" s="142"/>
      <c r="M51" s="142"/>
      <c r="O51" s="122" t="str">
        <f t="shared" si="0"/>
        <v/>
      </c>
      <c r="P51" s="122" t="str">
        <f t="shared" si="1"/>
        <v/>
      </c>
    </row>
    <row r="52" spans="2:16" x14ac:dyDescent="0.15">
      <c r="B52" s="119">
        <f t="shared" si="2"/>
        <v>45</v>
      </c>
      <c r="C52" s="144"/>
      <c r="D52" s="143"/>
      <c r="E52" s="143"/>
      <c r="F52" s="142"/>
      <c r="G52" s="142"/>
      <c r="H52" s="142"/>
      <c r="I52" s="142"/>
      <c r="J52" s="142"/>
      <c r="K52" s="142"/>
      <c r="L52" s="142"/>
      <c r="M52" s="142"/>
      <c r="O52" s="122" t="str">
        <f t="shared" si="0"/>
        <v/>
      </c>
      <c r="P52" s="122" t="str">
        <f t="shared" si="1"/>
        <v/>
      </c>
    </row>
    <row r="53" spans="2:16" x14ac:dyDescent="0.15">
      <c r="B53" s="119">
        <f t="shared" si="2"/>
        <v>46</v>
      </c>
      <c r="C53" s="144"/>
      <c r="D53" s="143"/>
      <c r="E53" s="143"/>
      <c r="F53" s="142"/>
      <c r="G53" s="142"/>
      <c r="H53" s="142"/>
      <c r="I53" s="142"/>
      <c r="J53" s="142"/>
      <c r="K53" s="142"/>
      <c r="L53" s="142"/>
      <c r="M53" s="142"/>
      <c r="O53" s="122" t="str">
        <f t="shared" si="0"/>
        <v/>
      </c>
      <c r="P53" s="122" t="str">
        <f t="shared" si="1"/>
        <v/>
      </c>
    </row>
    <row r="54" spans="2:16" x14ac:dyDescent="0.15">
      <c r="B54" s="119">
        <f t="shared" si="2"/>
        <v>47</v>
      </c>
      <c r="C54" s="144"/>
      <c r="D54" s="143"/>
      <c r="E54" s="143"/>
      <c r="F54" s="142"/>
      <c r="G54" s="142"/>
      <c r="H54" s="142"/>
      <c r="I54" s="142"/>
      <c r="J54" s="142"/>
      <c r="K54" s="142"/>
      <c r="L54" s="142"/>
      <c r="M54" s="142"/>
      <c r="O54" s="122" t="str">
        <f t="shared" si="0"/>
        <v/>
      </c>
      <c r="P54" s="122" t="str">
        <f t="shared" si="1"/>
        <v/>
      </c>
    </row>
    <row r="55" spans="2:16" x14ac:dyDescent="0.15">
      <c r="B55" s="119">
        <f t="shared" si="2"/>
        <v>48</v>
      </c>
      <c r="C55" s="144"/>
      <c r="D55" s="143"/>
      <c r="E55" s="143"/>
      <c r="F55" s="142"/>
      <c r="G55" s="142"/>
      <c r="H55" s="142"/>
      <c r="I55" s="142"/>
      <c r="J55" s="142"/>
      <c r="K55" s="142"/>
      <c r="L55" s="142"/>
      <c r="M55" s="142"/>
      <c r="O55" s="122" t="str">
        <f t="shared" si="0"/>
        <v/>
      </c>
      <c r="P55" s="122" t="str">
        <f t="shared" si="1"/>
        <v/>
      </c>
    </row>
    <row r="56" spans="2:16" x14ac:dyDescent="0.15">
      <c r="B56" s="119">
        <f t="shared" si="2"/>
        <v>49</v>
      </c>
      <c r="C56" s="144"/>
      <c r="D56" s="143"/>
      <c r="E56" s="143"/>
      <c r="F56" s="142"/>
      <c r="G56" s="142"/>
      <c r="H56" s="142"/>
      <c r="I56" s="142"/>
      <c r="J56" s="142"/>
      <c r="K56" s="142"/>
      <c r="L56" s="142"/>
      <c r="M56" s="142"/>
      <c r="O56" s="122" t="str">
        <f t="shared" si="0"/>
        <v/>
      </c>
      <c r="P56" s="122" t="str">
        <f t="shared" si="1"/>
        <v/>
      </c>
    </row>
    <row r="57" spans="2:16" x14ac:dyDescent="0.15">
      <c r="B57" s="119">
        <f t="shared" si="2"/>
        <v>50</v>
      </c>
      <c r="C57" s="144"/>
      <c r="D57" s="143"/>
      <c r="E57" s="143"/>
      <c r="F57" s="142"/>
      <c r="G57" s="142"/>
      <c r="H57" s="142"/>
      <c r="I57" s="142"/>
      <c r="J57" s="142"/>
      <c r="K57" s="142"/>
      <c r="L57" s="142"/>
      <c r="M57" s="142"/>
      <c r="O57" s="122" t="str">
        <f t="shared" si="0"/>
        <v/>
      </c>
      <c r="P57" s="122" t="str">
        <f t="shared" si="1"/>
        <v/>
      </c>
    </row>
    <row r="58" spans="2:16" x14ac:dyDescent="0.15">
      <c r="B58" s="119">
        <f t="shared" si="2"/>
        <v>51</v>
      </c>
      <c r="C58" s="144"/>
      <c r="D58" s="143"/>
      <c r="E58" s="143"/>
      <c r="F58" s="142"/>
      <c r="G58" s="142"/>
      <c r="H58" s="142"/>
      <c r="I58" s="142"/>
      <c r="J58" s="142"/>
      <c r="K58" s="142"/>
      <c r="L58" s="142"/>
      <c r="M58" s="142"/>
      <c r="O58" s="122" t="str">
        <f t="shared" si="0"/>
        <v/>
      </c>
      <c r="P58" s="122" t="str">
        <f t="shared" si="1"/>
        <v/>
      </c>
    </row>
    <row r="59" spans="2:16" x14ac:dyDescent="0.15">
      <c r="B59" s="119">
        <f t="shared" si="2"/>
        <v>52</v>
      </c>
      <c r="C59" s="144"/>
      <c r="D59" s="143"/>
      <c r="E59" s="143"/>
      <c r="F59" s="142"/>
      <c r="G59" s="142"/>
      <c r="H59" s="142"/>
      <c r="I59" s="142"/>
      <c r="J59" s="142"/>
      <c r="K59" s="142"/>
      <c r="L59" s="142"/>
      <c r="M59" s="142"/>
      <c r="O59" s="122" t="str">
        <f t="shared" si="0"/>
        <v/>
      </c>
      <c r="P59" s="122" t="str">
        <f t="shared" si="1"/>
        <v/>
      </c>
    </row>
    <row r="60" spans="2:16" x14ac:dyDescent="0.15">
      <c r="B60" s="119">
        <f t="shared" si="2"/>
        <v>53</v>
      </c>
      <c r="C60" s="144"/>
      <c r="D60" s="143"/>
      <c r="E60" s="143"/>
      <c r="F60" s="142"/>
      <c r="G60" s="142"/>
      <c r="H60" s="142"/>
      <c r="I60" s="142"/>
      <c r="J60" s="142"/>
      <c r="K60" s="142"/>
      <c r="L60" s="142"/>
      <c r="M60" s="142"/>
      <c r="O60" s="122" t="str">
        <f t="shared" si="0"/>
        <v/>
      </c>
      <c r="P60" s="122" t="str">
        <f t="shared" si="1"/>
        <v/>
      </c>
    </row>
    <row r="61" spans="2:16" x14ac:dyDescent="0.15">
      <c r="B61" s="119">
        <f t="shared" si="2"/>
        <v>54</v>
      </c>
      <c r="C61" s="144"/>
      <c r="D61" s="143"/>
      <c r="E61" s="143"/>
      <c r="F61" s="142"/>
      <c r="G61" s="142"/>
      <c r="H61" s="142"/>
      <c r="I61" s="142"/>
      <c r="J61" s="142"/>
      <c r="K61" s="142"/>
      <c r="L61" s="142"/>
      <c r="M61" s="142"/>
      <c r="O61" s="122" t="str">
        <f t="shared" si="0"/>
        <v/>
      </c>
      <c r="P61" s="122" t="str">
        <f t="shared" si="1"/>
        <v/>
      </c>
    </row>
    <row r="62" spans="2:16" x14ac:dyDescent="0.15">
      <c r="B62" s="119">
        <f t="shared" si="2"/>
        <v>55</v>
      </c>
      <c r="C62" s="144"/>
      <c r="D62" s="143"/>
      <c r="E62" s="143"/>
      <c r="F62" s="142"/>
      <c r="G62" s="142"/>
      <c r="H62" s="142"/>
      <c r="I62" s="142"/>
      <c r="J62" s="142"/>
      <c r="K62" s="142"/>
      <c r="L62" s="142"/>
      <c r="M62" s="142"/>
      <c r="O62" s="122" t="str">
        <f t="shared" si="0"/>
        <v/>
      </c>
      <c r="P62" s="122" t="str">
        <f t="shared" si="1"/>
        <v/>
      </c>
    </row>
    <row r="63" spans="2:16" x14ac:dyDescent="0.15">
      <c r="B63" s="119">
        <f t="shared" si="2"/>
        <v>56</v>
      </c>
      <c r="C63" s="144"/>
      <c r="D63" s="143"/>
      <c r="E63" s="143"/>
      <c r="F63" s="142"/>
      <c r="G63" s="142"/>
      <c r="H63" s="142"/>
      <c r="I63" s="142"/>
      <c r="J63" s="142"/>
      <c r="K63" s="142"/>
      <c r="L63" s="142"/>
      <c r="M63" s="142"/>
      <c r="O63" s="122" t="str">
        <f t="shared" si="0"/>
        <v/>
      </c>
      <c r="P63" s="122" t="str">
        <f t="shared" si="1"/>
        <v/>
      </c>
    </row>
    <row r="64" spans="2:16" x14ac:dyDescent="0.15">
      <c r="B64" s="119">
        <f t="shared" si="2"/>
        <v>57</v>
      </c>
      <c r="C64" s="144"/>
      <c r="D64" s="143"/>
      <c r="E64" s="143"/>
      <c r="F64" s="142"/>
      <c r="G64" s="142"/>
      <c r="H64" s="142"/>
      <c r="I64" s="142"/>
      <c r="J64" s="142"/>
      <c r="K64" s="142"/>
      <c r="L64" s="142"/>
      <c r="M64" s="142"/>
      <c r="O64" s="122" t="str">
        <f t="shared" si="0"/>
        <v/>
      </c>
      <c r="P64" s="122" t="str">
        <f t="shared" si="1"/>
        <v/>
      </c>
    </row>
    <row r="65" spans="2:16" x14ac:dyDescent="0.15">
      <c r="B65" s="119">
        <f t="shared" si="2"/>
        <v>58</v>
      </c>
      <c r="C65" s="144"/>
      <c r="D65" s="143"/>
      <c r="E65" s="143"/>
      <c r="F65" s="142"/>
      <c r="G65" s="142"/>
      <c r="H65" s="142"/>
      <c r="I65" s="142"/>
      <c r="J65" s="142"/>
      <c r="K65" s="142"/>
      <c r="L65" s="142"/>
      <c r="M65" s="142"/>
      <c r="O65" s="122" t="str">
        <f t="shared" si="0"/>
        <v/>
      </c>
      <c r="P65" s="122" t="str">
        <f t="shared" si="1"/>
        <v/>
      </c>
    </row>
    <row r="66" spans="2:16" x14ac:dyDescent="0.15">
      <c r="B66" s="119">
        <f t="shared" si="2"/>
        <v>59</v>
      </c>
      <c r="C66" s="144"/>
      <c r="D66" s="143"/>
      <c r="E66" s="143"/>
      <c r="F66" s="142"/>
      <c r="G66" s="142"/>
      <c r="H66" s="142"/>
      <c r="I66" s="142"/>
      <c r="J66" s="142"/>
      <c r="K66" s="142"/>
      <c r="L66" s="142"/>
      <c r="M66" s="142"/>
      <c r="O66" s="122" t="str">
        <f t="shared" si="0"/>
        <v/>
      </c>
      <c r="P66" s="122" t="str">
        <f t="shared" si="1"/>
        <v/>
      </c>
    </row>
    <row r="67" spans="2:16" x14ac:dyDescent="0.15">
      <c r="B67" s="119">
        <f t="shared" si="2"/>
        <v>60</v>
      </c>
      <c r="C67" s="144"/>
      <c r="D67" s="143"/>
      <c r="E67" s="143"/>
      <c r="F67" s="142"/>
      <c r="G67" s="142"/>
      <c r="H67" s="142"/>
      <c r="I67" s="142"/>
      <c r="J67" s="142"/>
      <c r="K67" s="142"/>
      <c r="L67" s="142"/>
      <c r="M67" s="142"/>
      <c r="O67" s="122" t="str">
        <f t="shared" si="0"/>
        <v/>
      </c>
      <c r="P67" s="122" t="str">
        <f t="shared" si="1"/>
        <v/>
      </c>
    </row>
    <row r="68" spans="2:16" x14ac:dyDescent="0.15">
      <c r="B68" s="119">
        <f t="shared" si="2"/>
        <v>61</v>
      </c>
      <c r="C68" s="144"/>
      <c r="D68" s="143"/>
      <c r="E68" s="143"/>
      <c r="F68" s="142"/>
      <c r="G68" s="142"/>
      <c r="H68" s="142"/>
      <c r="I68" s="142"/>
      <c r="J68" s="142"/>
      <c r="K68" s="142"/>
      <c r="L68" s="142"/>
      <c r="M68" s="142"/>
      <c r="O68" s="122" t="str">
        <f t="shared" si="0"/>
        <v/>
      </c>
      <c r="P68" s="122" t="str">
        <f t="shared" si="1"/>
        <v/>
      </c>
    </row>
    <row r="69" spans="2:16" x14ac:dyDescent="0.15">
      <c r="B69" s="119">
        <f t="shared" si="2"/>
        <v>62</v>
      </c>
      <c r="C69" s="144"/>
      <c r="D69" s="143"/>
      <c r="E69" s="143"/>
      <c r="F69" s="142"/>
      <c r="G69" s="142"/>
      <c r="H69" s="142"/>
      <c r="I69" s="142"/>
      <c r="J69" s="142"/>
      <c r="K69" s="142"/>
      <c r="L69" s="142"/>
      <c r="M69" s="142"/>
      <c r="O69" s="122" t="str">
        <f t="shared" si="0"/>
        <v/>
      </c>
      <c r="P69" s="122" t="str">
        <f t="shared" si="1"/>
        <v/>
      </c>
    </row>
    <row r="70" spans="2:16" x14ac:dyDescent="0.15">
      <c r="B70" s="119">
        <f t="shared" si="2"/>
        <v>63</v>
      </c>
      <c r="C70" s="144"/>
      <c r="D70" s="143"/>
      <c r="E70" s="143"/>
      <c r="F70" s="142"/>
      <c r="G70" s="142"/>
      <c r="H70" s="142"/>
      <c r="I70" s="142"/>
      <c r="J70" s="142"/>
      <c r="K70" s="142"/>
      <c r="L70" s="142"/>
      <c r="M70" s="142"/>
      <c r="O70" s="122" t="str">
        <f t="shared" si="0"/>
        <v/>
      </c>
      <c r="P70" s="122" t="str">
        <f t="shared" si="1"/>
        <v/>
      </c>
    </row>
    <row r="71" spans="2:16" x14ac:dyDescent="0.15">
      <c r="B71" s="119">
        <f t="shared" si="2"/>
        <v>64</v>
      </c>
      <c r="C71" s="144"/>
      <c r="D71" s="143"/>
      <c r="E71" s="143"/>
      <c r="F71" s="142"/>
      <c r="G71" s="142"/>
      <c r="H71" s="142"/>
      <c r="I71" s="142"/>
      <c r="J71" s="142"/>
      <c r="K71" s="142"/>
      <c r="L71" s="142"/>
      <c r="M71" s="142"/>
      <c r="O71" s="122" t="str">
        <f t="shared" si="0"/>
        <v/>
      </c>
      <c r="P71" s="122" t="str">
        <f t="shared" si="1"/>
        <v/>
      </c>
    </row>
    <row r="72" spans="2:16" x14ac:dyDescent="0.15">
      <c r="B72" s="119">
        <f t="shared" si="2"/>
        <v>65</v>
      </c>
      <c r="C72" s="144"/>
      <c r="D72" s="143"/>
      <c r="E72" s="143"/>
      <c r="F72" s="142"/>
      <c r="G72" s="142"/>
      <c r="H72" s="142"/>
      <c r="I72" s="142"/>
      <c r="J72" s="142"/>
      <c r="K72" s="142"/>
      <c r="L72" s="142"/>
      <c r="M72" s="142"/>
      <c r="O72" s="122" t="str">
        <f t="shared" si="0"/>
        <v/>
      </c>
      <c r="P72" s="122" t="str">
        <f t="shared" si="1"/>
        <v/>
      </c>
    </row>
    <row r="73" spans="2:16" x14ac:dyDescent="0.15">
      <c r="B73" s="119">
        <f t="shared" si="2"/>
        <v>66</v>
      </c>
      <c r="C73" s="144"/>
      <c r="D73" s="143"/>
      <c r="E73" s="143"/>
      <c r="F73" s="142"/>
      <c r="G73" s="142"/>
      <c r="H73" s="142"/>
      <c r="I73" s="142"/>
      <c r="J73" s="142"/>
      <c r="K73" s="142"/>
      <c r="L73" s="142"/>
      <c r="M73" s="142"/>
      <c r="O73" s="122" t="str">
        <f t="shared" ref="O73:O136" si="3">IF(D73&lt;&gt;"",ROUNDDOWN(YEARFRAC(D73,L$4,3),0),"")</f>
        <v/>
      </c>
      <c r="P73" s="122" t="str">
        <f t="shared" ref="P73:P136" si="4">IF(E73&lt;&gt;"",ROUNDDOWN(YEARFRAC(E73,L$4,3),0),"")</f>
        <v/>
      </c>
    </row>
    <row r="74" spans="2:16" x14ac:dyDescent="0.15">
      <c r="B74" s="119">
        <f t="shared" ref="B74:B137" si="5">B73+1</f>
        <v>67</v>
      </c>
      <c r="C74" s="144"/>
      <c r="D74" s="143"/>
      <c r="E74" s="143"/>
      <c r="F74" s="142"/>
      <c r="G74" s="142"/>
      <c r="H74" s="142"/>
      <c r="I74" s="142"/>
      <c r="J74" s="142"/>
      <c r="K74" s="142"/>
      <c r="L74" s="142"/>
      <c r="M74" s="142"/>
      <c r="O74" s="122" t="str">
        <f t="shared" si="3"/>
        <v/>
      </c>
      <c r="P74" s="122" t="str">
        <f t="shared" si="4"/>
        <v/>
      </c>
    </row>
    <row r="75" spans="2:16" x14ac:dyDescent="0.15">
      <c r="B75" s="119">
        <f t="shared" si="5"/>
        <v>68</v>
      </c>
      <c r="C75" s="144"/>
      <c r="D75" s="143"/>
      <c r="E75" s="143"/>
      <c r="F75" s="142"/>
      <c r="G75" s="142"/>
      <c r="H75" s="142"/>
      <c r="I75" s="142"/>
      <c r="J75" s="142"/>
      <c r="K75" s="142"/>
      <c r="L75" s="142"/>
      <c r="M75" s="142"/>
      <c r="O75" s="122" t="str">
        <f t="shared" si="3"/>
        <v/>
      </c>
      <c r="P75" s="122" t="str">
        <f t="shared" si="4"/>
        <v/>
      </c>
    </row>
    <row r="76" spans="2:16" x14ac:dyDescent="0.15">
      <c r="B76" s="119">
        <f t="shared" si="5"/>
        <v>69</v>
      </c>
      <c r="C76" s="144"/>
      <c r="D76" s="143"/>
      <c r="E76" s="143"/>
      <c r="F76" s="142"/>
      <c r="G76" s="142"/>
      <c r="H76" s="142"/>
      <c r="I76" s="142"/>
      <c r="J76" s="142"/>
      <c r="K76" s="142"/>
      <c r="L76" s="142"/>
      <c r="M76" s="142"/>
      <c r="O76" s="122" t="str">
        <f t="shared" si="3"/>
        <v/>
      </c>
      <c r="P76" s="122" t="str">
        <f t="shared" si="4"/>
        <v/>
      </c>
    </row>
    <row r="77" spans="2:16" x14ac:dyDescent="0.15">
      <c r="B77" s="119">
        <f t="shared" si="5"/>
        <v>70</v>
      </c>
      <c r="C77" s="144"/>
      <c r="D77" s="143"/>
      <c r="E77" s="143"/>
      <c r="F77" s="142"/>
      <c r="G77" s="142"/>
      <c r="H77" s="142"/>
      <c r="I77" s="142"/>
      <c r="J77" s="142"/>
      <c r="K77" s="142"/>
      <c r="L77" s="142"/>
      <c r="M77" s="142"/>
      <c r="O77" s="122" t="str">
        <f t="shared" si="3"/>
        <v/>
      </c>
      <c r="P77" s="122" t="str">
        <f t="shared" si="4"/>
        <v/>
      </c>
    </row>
    <row r="78" spans="2:16" x14ac:dyDescent="0.15">
      <c r="B78" s="119">
        <f t="shared" si="5"/>
        <v>71</v>
      </c>
      <c r="C78" s="144"/>
      <c r="D78" s="143"/>
      <c r="E78" s="143"/>
      <c r="F78" s="142"/>
      <c r="G78" s="142"/>
      <c r="H78" s="142"/>
      <c r="I78" s="142"/>
      <c r="J78" s="142"/>
      <c r="K78" s="142"/>
      <c r="L78" s="142"/>
      <c r="M78" s="142"/>
      <c r="O78" s="122" t="str">
        <f t="shared" si="3"/>
        <v/>
      </c>
      <c r="P78" s="122" t="str">
        <f t="shared" si="4"/>
        <v/>
      </c>
    </row>
    <row r="79" spans="2:16" x14ac:dyDescent="0.15">
      <c r="B79" s="119">
        <f t="shared" si="5"/>
        <v>72</v>
      </c>
      <c r="C79" s="144"/>
      <c r="D79" s="143"/>
      <c r="E79" s="143"/>
      <c r="F79" s="142"/>
      <c r="G79" s="142"/>
      <c r="H79" s="142"/>
      <c r="I79" s="142"/>
      <c r="J79" s="142"/>
      <c r="K79" s="142"/>
      <c r="L79" s="142"/>
      <c r="M79" s="142"/>
      <c r="O79" s="122" t="str">
        <f t="shared" si="3"/>
        <v/>
      </c>
      <c r="P79" s="122" t="str">
        <f t="shared" si="4"/>
        <v/>
      </c>
    </row>
    <row r="80" spans="2:16" x14ac:dyDescent="0.15">
      <c r="B80" s="119">
        <f t="shared" si="5"/>
        <v>73</v>
      </c>
      <c r="C80" s="144"/>
      <c r="D80" s="143"/>
      <c r="E80" s="143"/>
      <c r="F80" s="142"/>
      <c r="G80" s="142"/>
      <c r="H80" s="142"/>
      <c r="I80" s="142"/>
      <c r="J80" s="142"/>
      <c r="K80" s="142"/>
      <c r="L80" s="142"/>
      <c r="M80" s="142"/>
      <c r="O80" s="122" t="str">
        <f t="shared" si="3"/>
        <v/>
      </c>
      <c r="P80" s="122" t="str">
        <f t="shared" si="4"/>
        <v/>
      </c>
    </row>
    <row r="81" spans="2:16" x14ac:dyDescent="0.15">
      <c r="B81" s="119">
        <f t="shared" si="5"/>
        <v>74</v>
      </c>
      <c r="C81" s="144"/>
      <c r="D81" s="143"/>
      <c r="E81" s="143"/>
      <c r="F81" s="142"/>
      <c r="G81" s="142"/>
      <c r="H81" s="142"/>
      <c r="I81" s="142"/>
      <c r="J81" s="142"/>
      <c r="K81" s="142"/>
      <c r="L81" s="142"/>
      <c r="M81" s="142"/>
      <c r="O81" s="122" t="str">
        <f t="shared" si="3"/>
        <v/>
      </c>
      <c r="P81" s="122" t="str">
        <f t="shared" si="4"/>
        <v/>
      </c>
    </row>
    <row r="82" spans="2:16" x14ac:dyDescent="0.15">
      <c r="B82" s="119">
        <f t="shared" si="5"/>
        <v>75</v>
      </c>
      <c r="C82" s="144"/>
      <c r="D82" s="143"/>
      <c r="E82" s="143"/>
      <c r="F82" s="142"/>
      <c r="G82" s="142"/>
      <c r="H82" s="142"/>
      <c r="I82" s="142"/>
      <c r="J82" s="142"/>
      <c r="K82" s="142"/>
      <c r="L82" s="142"/>
      <c r="M82" s="142"/>
      <c r="O82" s="122" t="str">
        <f t="shared" si="3"/>
        <v/>
      </c>
      <c r="P82" s="122" t="str">
        <f t="shared" si="4"/>
        <v/>
      </c>
    </row>
    <row r="83" spans="2:16" x14ac:dyDescent="0.15">
      <c r="B83" s="119">
        <f t="shared" si="5"/>
        <v>76</v>
      </c>
      <c r="C83" s="144"/>
      <c r="D83" s="143"/>
      <c r="E83" s="143"/>
      <c r="F83" s="142"/>
      <c r="G83" s="142"/>
      <c r="H83" s="142"/>
      <c r="I83" s="142"/>
      <c r="J83" s="142"/>
      <c r="K83" s="142"/>
      <c r="L83" s="142"/>
      <c r="M83" s="142"/>
      <c r="O83" s="122" t="str">
        <f t="shared" si="3"/>
        <v/>
      </c>
      <c r="P83" s="122" t="str">
        <f t="shared" si="4"/>
        <v/>
      </c>
    </row>
    <row r="84" spans="2:16" x14ac:dyDescent="0.15">
      <c r="B84" s="119">
        <f t="shared" si="5"/>
        <v>77</v>
      </c>
      <c r="C84" s="144"/>
      <c r="D84" s="143"/>
      <c r="E84" s="143"/>
      <c r="F84" s="142"/>
      <c r="G84" s="142"/>
      <c r="H84" s="142"/>
      <c r="I84" s="142"/>
      <c r="J84" s="142"/>
      <c r="K84" s="142"/>
      <c r="L84" s="142"/>
      <c r="M84" s="142"/>
      <c r="O84" s="122" t="str">
        <f t="shared" si="3"/>
        <v/>
      </c>
      <c r="P84" s="122" t="str">
        <f t="shared" si="4"/>
        <v/>
      </c>
    </row>
    <row r="85" spans="2:16" x14ac:dyDescent="0.15">
      <c r="B85" s="119">
        <f t="shared" si="5"/>
        <v>78</v>
      </c>
      <c r="C85" s="144"/>
      <c r="D85" s="143"/>
      <c r="E85" s="143"/>
      <c r="F85" s="142"/>
      <c r="G85" s="142"/>
      <c r="H85" s="142"/>
      <c r="I85" s="142"/>
      <c r="J85" s="142"/>
      <c r="K85" s="142"/>
      <c r="L85" s="142"/>
      <c r="M85" s="142"/>
      <c r="O85" s="122" t="str">
        <f t="shared" si="3"/>
        <v/>
      </c>
      <c r="P85" s="122" t="str">
        <f t="shared" si="4"/>
        <v/>
      </c>
    </row>
    <row r="86" spans="2:16" x14ac:dyDescent="0.15">
      <c r="B86" s="119">
        <f t="shared" si="5"/>
        <v>79</v>
      </c>
      <c r="C86" s="144"/>
      <c r="D86" s="143"/>
      <c r="E86" s="143"/>
      <c r="F86" s="142"/>
      <c r="G86" s="142"/>
      <c r="H86" s="142"/>
      <c r="I86" s="142"/>
      <c r="J86" s="142"/>
      <c r="K86" s="142"/>
      <c r="L86" s="142"/>
      <c r="M86" s="142"/>
      <c r="O86" s="122" t="str">
        <f t="shared" si="3"/>
        <v/>
      </c>
      <c r="P86" s="122" t="str">
        <f t="shared" si="4"/>
        <v/>
      </c>
    </row>
    <row r="87" spans="2:16" x14ac:dyDescent="0.15">
      <c r="B87" s="119">
        <f t="shared" si="5"/>
        <v>80</v>
      </c>
      <c r="C87" s="144"/>
      <c r="D87" s="143"/>
      <c r="E87" s="143"/>
      <c r="F87" s="142"/>
      <c r="G87" s="142"/>
      <c r="H87" s="142"/>
      <c r="I87" s="142"/>
      <c r="J87" s="142"/>
      <c r="K87" s="142"/>
      <c r="L87" s="142"/>
      <c r="M87" s="142"/>
      <c r="O87" s="122" t="str">
        <f t="shared" si="3"/>
        <v/>
      </c>
      <c r="P87" s="122" t="str">
        <f t="shared" si="4"/>
        <v/>
      </c>
    </row>
    <row r="88" spans="2:16" x14ac:dyDescent="0.15">
      <c r="B88" s="119">
        <f t="shared" si="5"/>
        <v>81</v>
      </c>
      <c r="C88" s="144"/>
      <c r="D88" s="143"/>
      <c r="E88" s="143"/>
      <c r="F88" s="142"/>
      <c r="G88" s="142"/>
      <c r="H88" s="142"/>
      <c r="I88" s="142"/>
      <c r="J88" s="142"/>
      <c r="K88" s="142"/>
      <c r="L88" s="142"/>
      <c r="M88" s="142"/>
      <c r="O88" s="122" t="str">
        <f t="shared" si="3"/>
        <v/>
      </c>
      <c r="P88" s="122" t="str">
        <f t="shared" si="4"/>
        <v/>
      </c>
    </row>
    <row r="89" spans="2:16" x14ac:dyDescent="0.15">
      <c r="B89" s="119">
        <f t="shared" si="5"/>
        <v>82</v>
      </c>
      <c r="C89" s="144"/>
      <c r="D89" s="143"/>
      <c r="E89" s="143"/>
      <c r="F89" s="142"/>
      <c r="G89" s="142"/>
      <c r="H89" s="142"/>
      <c r="I89" s="142"/>
      <c r="J89" s="142"/>
      <c r="K89" s="142"/>
      <c r="L89" s="142"/>
      <c r="M89" s="142"/>
      <c r="O89" s="122" t="str">
        <f t="shared" si="3"/>
        <v/>
      </c>
      <c r="P89" s="122" t="str">
        <f t="shared" si="4"/>
        <v/>
      </c>
    </row>
    <row r="90" spans="2:16" x14ac:dyDescent="0.15">
      <c r="B90" s="119">
        <f t="shared" si="5"/>
        <v>83</v>
      </c>
      <c r="C90" s="144"/>
      <c r="D90" s="143"/>
      <c r="E90" s="143"/>
      <c r="F90" s="142"/>
      <c r="G90" s="142"/>
      <c r="H90" s="142"/>
      <c r="I90" s="142"/>
      <c r="J90" s="142"/>
      <c r="K90" s="142"/>
      <c r="L90" s="142"/>
      <c r="M90" s="142"/>
      <c r="O90" s="122" t="str">
        <f t="shared" si="3"/>
        <v/>
      </c>
      <c r="P90" s="122" t="str">
        <f t="shared" si="4"/>
        <v/>
      </c>
    </row>
    <row r="91" spans="2:16" x14ac:dyDescent="0.15">
      <c r="B91" s="119">
        <f t="shared" si="5"/>
        <v>84</v>
      </c>
      <c r="C91" s="144"/>
      <c r="D91" s="143"/>
      <c r="E91" s="143"/>
      <c r="F91" s="142"/>
      <c r="G91" s="142"/>
      <c r="H91" s="142"/>
      <c r="I91" s="142"/>
      <c r="J91" s="142"/>
      <c r="K91" s="142"/>
      <c r="L91" s="142"/>
      <c r="M91" s="142"/>
      <c r="O91" s="122" t="str">
        <f t="shared" si="3"/>
        <v/>
      </c>
      <c r="P91" s="122" t="str">
        <f t="shared" si="4"/>
        <v/>
      </c>
    </row>
    <row r="92" spans="2:16" x14ac:dyDescent="0.15">
      <c r="B92" s="119">
        <f t="shared" si="5"/>
        <v>85</v>
      </c>
      <c r="C92" s="144"/>
      <c r="D92" s="143"/>
      <c r="E92" s="143"/>
      <c r="F92" s="142"/>
      <c r="G92" s="142"/>
      <c r="H92" s="142"/>
      <c r="I92" s="142"/>
      <c r="J92" s="142"/>
      <c r="K92" s="142"/>
      <c r="L92" s="142"/>
      <c r="M92" s="142"/>
      <c r="O92" s="122" t="str">
        <f t="shared" si="3"/>
        <v/>
      </c>
      <c r="P92" s="122" t="str">
        <f t="shared" si="4"/>
        <v/>
      </c>
    </row>
    <row r="93" spans="2:16" x14ac:dyDescent="0.15">
      <c r="B93" s="119">
        <f t="shared" si="5"/>
        <v>86</v>
      </c>
      <c r="C93" s="144"/>
      <c r="D93" s="143"/>
      <c r="E93" s="143"/>
      <c r="F93" s="142"/>
      <c r="G93" s="142"/>
      <c r="H93" s="142"/>
      <c r="I93" s="142"/>
      <c r="J93" s="142"/>
      <c r="K93" s="142"/>
      <c r="L93" s="142"/>
      <c r="M93" s="142"/>
      <c r="O93" s="122" t="str">
        <f t="shared" si="3"/>
        <v/>
      </c>
      <c r="P93" s="122" t="str">
        <f t="shared" si="4"/>
        <v/>
      </c>
    </row>
    <row r="94" spans="2:16" x14ac:dyDescent="0.15">
      <c r="B94" s="119">
        <f t="shared" si="5"/>
        <v>87</v>
      </c>
      <c r="C94" s="144"/>
      <c r="D94" s="143"/>
      <c r="E94" s="143"/>
      <c r="F94" s="142"/>
      <c r="G94" s="142"/>
      <c r="H94" s="142"/>
      <c r="I94" s="142"/>
      <c r="J94" s="142"/>
      <c r="K94" s="142"/>
      <c r="L94" s="142"/>
      <c r="M94" s="142"/>
      <c r="O94" s="122" t="str">
        <f t="shared" si="3"/>
        <v/>
      </c>
      <c r="P94" s="122" t="str">
        <f t="shared" si="4"/>
        <v/>
      </c>
    </row>
    <row r="95" spans="2:16" x14ac:dyDescent="0.15">
      <c r="B95" s="119">
        <f t="shared" si="5"/>
        <v>88</v>
      </c>
      <c r="C95" s="144"/>
      <c r="D95" s="143"/>
      <c r="E95" s="143"/>
      <c r="F95" s="142"/>
      <c r="G95" s="142"/>
      <c r="H95" s="142"/>
      <c r="I95" s="142"/>
      <c r="J95" s="142"/>
      <c r="K95" s="142"/>
      <c r="L95" s="142"/>
      <c r="M95" s="142"/>
      <c r="O95" s="122" t="str">
        <f t="shared" si="3"/>
        <v/>
      </c>
      <c r="P95" s="122" t="str">
        <f t="shared" si="4"/>
        <v/>
      </c>
    </row>
    <row r="96" spans="2:16" x14ac:dyDescent="0.15">
      <c r="B96" s="119">
        <f t="shared" si="5"/>
        <v>89</v>
      </c>
      <c r="C96" s="144"/>
      <c r="D96" s="143"/>
      <c r="E96" s="143"/>
      <c r="F96" s="142"/>
      <c r="G96" s="142"/>
      <c r="H96" s="142"/>
      <c r="I96" s="142"/>
      <c r="J96" s="142"/>
      <c r="K96" s="142"/>
      <c r="L96" s="142"/>
      <c r="M96" s="142"/>
      <c r="O96" s="122" t="str">
        <f t="shared" si="3"/>
        <v/>
      </c>
      <c r="P96" s="122" t="str">
        <f t="shared" si="4"/>
        <v/>
      </c>
    </row>
    <row r="97" spans="2:16" x14ac:dyDescent="0.15">
      <c r="B97" s="119">
        <f t="shared" si="5"/>
        <v>90</v>
      </c>
      <c r="C97" s="144"/>
      <c r="D97" s="143"/>
      <c r="E97" s="143"/>
      <c r="F97" s="142"/>
      <c r="G97" s="142"/>
      <c r="H97" s="142"/>
      <c r="I97" s="142"/>
      <c r="J97" s="142"/>
      <c r="K97" s="142"/>
      <c r="L97" s="142"/>
      <c r="M97" s="142"/>
      <c r="O97" s="122" t="str">
        <f t="shared" si="3"/>
        <v/>
      </c>
      <c r="P97" s="122" t="str">
        <f t="shared" si="4"/>
        <v/>
      </c>
    </row>
    <row r="98" spans="2:16" x14ac:dyDescent="0.15">
      <c r="B98" s="119">
        <f t="shared" si="5"/>
        <v>91</v>
      </c>
      <c r="C98" s="144"/>
      <c r="D98" s="143"/>
      <c r="E98" s="143"/>
      <c r="F98" s="142"/>
      <c r="G98" s="142"/>
      <c r="H98" s="142"/>
      <c r="I98" s="142"/>
      <c r="J98" s="142"/>
      <c r="K98" s="142"/>
      <c r="L98" s="142"/>
      <c r="M98" s="142"/>
      <c r="O98" s="122" t="str">
        <f t="shared" si="3"/>
        <v/>
      </c>
      <c r="P98" s="122" t="str">
        <f t="shared" si="4"/>
        <v/>
      </c>
    </row>
    <row r="99" spans="2:16" x14ac:dyDescent="0.15">
      <c r="B99" s="119">
        <f t="shared" si="5"/>
        <v>92</v>
      </c>
      <c r="C99" s="144"/>
      <c r="D99" s="143"/>
      <c r="E99" s="143"/>
      <c r="F99" s="142"/>
      <c r="G99" s="142"/>
      <c r="H99" s="142"/>
      <c r="I99" s="142"/>
      <c r="J99" s="142"/>
      <c r="K99" s="142"/>
      <c r="L99" s="142"/>
      <c r="M99" s="142"/>
      <c r="O99" s="122" t="str">
        <f t="shared" si="3"/>
        <v/>
      </c>
      <c r="P99" s="122" t="str">
        <f t="shared" si="4"/>
        <v/>
      </c>
    </row>
    <row r="100" spans="2:16" x14ac:dyDescent="0.15">
      <c r="B100" s="119">
        <f t="shared" si="5"/>
        <v>93</v>
      </c>
      <c r="C100" s="144"/>
      <c r="D100" s="143"/>
      <c r="E100" s="143"/>
      <c r="F100" s="142"/>
      <c r="G100" s="142"/>
      <c r="H100" s="142"/>
      <c r="I100" s="142"/>
      <c r="J100" s="142"/>
      <c r="K100" s="142"/>
      <c r="L100" s="142"/>
      <c r="M100" s="142"/>
      <c r="O100" s="122" t="str">
        <f t="shared" si="3"/>
        <v/>
      </c>
      <c r="P100" s="122" t="str">
        <f t="shared" si="4"/>
        <v/>
      </c>
    </row>
    <row r="101" spans="2:16" x14ac:dyDescent="0.15">
      <c r="B101" s="119">
        <f t="shared" si="5"/>
        <v>94</v>
      </c>
      <c r="C101" s="144"/>
      <c r="D101" s="143"/>
      <c r="E101" s="143"/>
      <c r="F101" s="142"/>
      <c r="G101" s="142"/>
      <c r="H101" s="142"/>
      <c r="I101" s="142"/>
      <c r="J101" s="142"/>
      <c r="K101" s="142"/>
      <c r="L101" s="142"/>
      <c r="M101" s="142"/>
      <c r="O101" s="122" t="str">
        <f t="shared" si="3"/>
        <v/>
      </c>
      <c r="P101" s="122" t="str">
        <f t="shared" si="4"/>
        <v/>
      </c>
    </row>
    <row r="102" spans="2:16" x14ac:dyDescent="0.15">
      <c r="B102" s="119">
        <f t="shared" si="5"/>
        <v>95</v>
      </c>
      <c r="C102" s="144"/>
      <c r="D102" s="143"/>
      <c r="E102" s="143"/>
      <c r="F102" s="142"/>
      <c r="G102" s="142"/>
      <c r="H102" s="142"/>
      <c r="I102" s="142"/>
      <c r="J102" s="142"/>
      <c r="K102" s="142"/>
      <c r="L102" s="142"/>
      <c r="M102" s="142"/>
      <c r="O102" s="122" t="str">
        <f t="shared" si="3"/>
        <v/>
      </c>
      <c r="P102" s="122" t="str">
        <f t="shared" si="4"/>
        <v/>
      </c>
    </row>
    <row r="103" spans="2:16" x14ac:dyDescent="0.15">
      <c r="B103" s="119">
        <f t="shared" si="5"/>
        <v>96</v>
      </c>
      <c r="C103" s="144"/>
      <c r="D103" s="143"/>
      <c r="E103" s="143"/>
      <c r="F103" s="142"/>
      <c r="G103" s="142"/>
      <c r="H103" s="142"/>
      <c r="I103" s="142"/>
      <c r="J103" s="142"/>
      <c r="K103" s="142"/>
      <c r="L103" s="142"/>
      <c r="M103" s="142"/>
      <c r="O103" s="122" t="str">
        <f t="shared" si="3"/>
        <v/>
      </c>
      <c r="P103" s="122" t="str">
        <f t="shared" si="4"/>
        <v/>
      </c>
    </row>
    <row r="104" spans="2:16" x14ac:dyDescent="0.15">
      <c r="B104" s="119">
        <f t="shared" si="5"/>
        <v>97</v>
      </c>
      <c r="C104" s="144"/>
      <c r="D104" s="143"/>
      <c r="E104" s="143"/>
      <c r="F104" s="142"/>
      <c r="G104" s="142"/>
      <c r="H104" s="142"/>
      <c r="I104" s="142"/>
      <c r="J104" s="142"/>
      <c r="K104" s="142"/>
      <c r="L104" s="142"/>
      <c r="M104" s="142"/>
      <c r="O104" s="122" t="str">
        <f t="shared" si="3"/>
        <v/>
      </c>
      <c r="P104" s="122" t="str">
        <f t="shared" si="4"/>
        <v/>
      </c>
    </row>
    <row r="105" spans="2:16" x14ac:dyDescent="0.15">
      <c r="B105" s="119">
        <f t="shared" si="5"/>
        <v>98</v>
      </c>
      <c r="C105" s="144"/>
      <c r="D105" s="143"/>
      <c r="E105" s="143"/>
      <c r="F105" s="142"/>
      <c r="G105" s="142"/>
      <c r="H105" s="142"/>
      <c r="I105" s="142"/>
      <c r="J105" s="142"/>
      <c r="K105" s="142"/>
      <c r="L105" s="142"/>
      <c r="M105" s="142"/>
      <c r="O105" s="122" t="str">
        <f t="shared" si="3"/>
        <v/>
      </c>
      <c r="P105" s="122" t="str">
        <f t="shared" si="4"/>
        <v/>
      </c>
    </row>
    <row r="106" spans="2:16" x14ac:dyDescent="0.15">
      <c r="B106" s="119">
        <f t="shared" si="5"/>
        <v>99</v>
      </c>
      <c r="C106" s="144"/>
      <c r="D106" s="143"/>
      <c r="E106" s="143"/>
      <c r="F106" s="142"/>
      <c r="G106" s="142"/>
      <c r="H106" s="142"/>
      <c r="I106" s="142"/>
      <c r="J106" s="142"/>
      <c r="K106" s="142"/>
      <c r="L106" s="142"/>
      <c r="M106" s="142"/>
      <c r="O106" s="122" t="str">
        <f t="shared" si="3"/>
        <v/>
      </c>
      <c r="P106" s="122" t="str">
        <f t="shared" si="4"/>
        <v/>
      </c>
    </row>
    <row r="107" spans="2:16" x14ac:dyDescent="0.15">
      <c r="B107" s="119">
        <f t="shared" si="5"/>
        <v>100</v>
      </c>
      <c r="C107" s="144"/>
      <c r="D107" s="143"/>
      <c r="E107" s="143"/>
      <c r="F107" s="142"/>
      <c r="G107" s="142"/>
      <c r="H107" s="142"/>
      <c r="I107" s="142"/>
      <c r="J107" s="142"/>
      <c r="K107" s="142"/>
      <c r="L107" s="142"/>
      <c r="M107" s="142"/>
      <c r="O107" s="122" t="str">
        <f t="shared" si="3"/>
        <v/>
      </c>
      <c r="P107" s="122" t="str">
        <f t="shared" si="4"/>
        <v/>
      </c>
    </row>
    <row r="108" spans="2:16" x14ac:dyDescent="0.15">
      <c r="B108" s="119">
        <f t="shared" si="5"/>
        <v>101</v>
      </c>
      <c r="C108" s="144"/>
      <c r="D108" s="143"/>
      <c r="E108" s="143"/>
      <c r="F108" s="142"/>
      <c r="G108" s="142"/>
      <c r="H108" s="142"/>
      <c r="I108" s="142"/>
      <c r="J108" s="142"/>
      <c r="K108" s="142"/>
      <c r="L108" s="142"/>
      <c r="M108" s="142"/>
      <c r="O108" s="122" t="str">
        <f t="shared" si="3"/>
        <v/>
      </c>
      <c r="P108" s="122" t="str">
        <f t="shared" si="4"/>
        <v/>
      </c>
    </row>
    <row r="109" spans="2:16" x14ac:dyDescent="0.15">
      <c r="B109" s="119">
        <f t="shared" si="5"/>
        <v>102</v>
      </c>
      <c r="C109" s="144"/>
      <c r="D109" s="143"/>
      <c r="E109" s="143"/>
      <c r="F109" s="142"/>
      <c r="G109" s="142"/>
      <c r="H109" s="142"/>
      <c r="I109" s="142"/>
      <c r="J109" s="142"/>
      <c r="K109" s="142"/>
      <c r="L109" s="142"/>
      <c r="M109" s="142"/>
      <c r="O109" s="122" t="str">
        <f t="shared" si="3"/>
        <v/>
      </c>
      <c r="P109" s="122" t="str">
        <f t="shared" si="4"/>
        <v/>
      </c>
    </row>
    <row r="110" spans="2:16" x14ac:dyDescent="0.15">
      <c r="B110" s="119">
        <f t="shared" si="5"/>
        <v>103</v>
      </c>
      <c r="C110" s="144"/>
      <c r="D110" s="143"/>
      <c r="E110" s="143"/>
      <c r="F110" s="142"/>
      <c r="G110" s="142"/>
      <c r="H110" s="142"/>
      <c r="I110" s="142"/>
      <c r="J110" s="142"/>
      <c r="K110" s="142"/>
      <c r="L110" s="142"/>
      <c r="M110" s="142"/>
      <c r="O110" s="122" t="str">
        <f t="shared" si="3"/>
        <v/>
      </c>
      <c r="P110" s="122" t="str">
        <f t="shared" si="4"/>
        <v/>
      </c>
    </row>
    <row r="111" spans="2:16" x14ac:dyDescent="0.15">
      <c r="B111" s="119">
        <f t="shared" si="5"/>
        <v>104</v>
      </c>
      <c r="C111" s="144"/>
      <c r="D111" s="143"/>
      <c r="E111" s="143"/>
      <c r="F111" s="142"/>
      <c r="G111" s="142"/>
      <c r="H111" s="142"/>
      <c r="I111" s="142"/>
      <c r="J111" s="142"/>
      <c r="K111" s="142"/>
      <c r="L111" s="142"/>
      <c r="M111" s="142"/>
      <c r="O111" s="122" t="str">
        <f t="shared" si="3"/>
        <v/>
      </c>
      <c r="P111" s="122" t="str">
        <f t="shared" si="4"/>
        <v/>
      </c>
    </row>
    <row r="112" spans="2:16" x14ac:dyDescent="0.15">
      <c r="B112" s="119">
        <f t="shared" si="5"/>
        <v>105</v>
      </c>
      <c r="C112" s="144"/>
      <c r="D112" s="143"/>
      <c r="E112" s="143"/>
      <c r="F112" s="142"/>
      <c r="G112" s="142"/>
      <c r="H112" s="142"/>
      <c r="I112" s="142"/>
      <c r="J112" s="142"/>
      <c r="K112" s="142"/>
      <c r="L112" s="142"/>
      <c r="M112" s="142"/>
      <c r="O112" s="122" t="str">
        <f t="shared" si="3"/>
        <v/>
      </c>
      <c r="P112" s="122" t="str">
        <f t="shared" si="4"/>
        <v/>
      </c>
    </row>
    <row r="113" spans="2:16" x14ac:dyDescent="0.15">
      <c r="B113" s="119">
        <f t="shared" si="5"/>
        <v>106</v>
      </c>
      <c r="C113" s="144"/>
      <c r="D113" s="143"/>
      <c r="E113" s="143"/>
      <c r="F113" s="142"/>
      <c r="G113" s="142"/>
      <c r="H113" s="142"/>
      <c r="I113" s="142"/>
      <c r="J113" s="142"/>
      <c r="K113" s="142"/>
      <c r="L113" s="142"/>
      <c r="M113" s="142"/>
      <c r="O113" s="122" t="str">
        <f t="shared" si="3"/>
        <v/>
      </c>
      <c r="P113" s="122" t="str">
        <f t="shared" si="4"/>
        <v/>
      </c>
    </row>
    <row r="114" spans="2:16" x14ac:dyDescent="0.15">
      <c r="B114" s="119">
        <f t="shared" si="5"/>
        <v>107</v>
      </c>
      <c r="C114" s="144"/>
      <c r="D114" s="143"/>
      <c r="E114" s="143"/>
      <c r="F114" s="142"/>
      <c r="G114" s="142"/>
      <c r="H114" s="142"/>
      <c r="I114" s="142"/>
      <c r="J114" s="142"/>
      <c r="K114" s="142"/>
      <c r="L114" s="142"/>
      <c r="M114" s="142"/>
      <c r="O114" s="122" t="str">
        <f t="shared" si="3"/>
        <v/>
      </c>
      <c r="P114" s="122" t="str">
        <f t="shared" si="4"/>
        <v/>
      </c>
    </row>
    <row r="115" spans="2:16" x14ac:dyDescent="0.15">
      <c r="B115" s="119">
        <f t="shared" si="5"/>
        <v>108</v>
      </c>
      <c r="C115" s="144"/>
      <c r="D115" s="143"/>
      <c r="E115" s="143"/>
      <c r="F115" s="142"/>
      <c r="G115" s="142"/>
      <c r="H115" s="142"/>
      <c r="I115" s="142"/>
      <c r="J115" s="142"/>
      <c r="K115" s="142"/>
      <c r="L115" s="142"/>
      <c r="M115" s="142"/>
      <c r="O115" s="122" t="str">
        <f t="shared" si="3"/>
        <v/>
      </c>
      <c r="P115" s="122" t="str">
        <f t="shared" si="4"/>
        <v/>
      </c>
    </row>
    <row r="116" spans="2:16" x14ac:dyDescent="0.15">
      <c r="B116" s="119">
        <f t="shared" si="5"/>
        <v>109</v>
      </c>
      <c r="C116" s="144"/>
      <c r="D116" s="143"/>
      <c r="E116" s="143"/>
      <c r="F116" s="142"/>
      <c r="G116" s="142"/>
      <c r="H116" s="142"/>
      <c r="I116" s="142"/>
      <c r="J116" s="142"/>
      <c r="K116" s="142"/>
      <c r="L116" s="142"/>
      <c r="M116" s="142"/>
      <c r="O116" s="122" t="str">
        <f t="shared" si="3"/>
        <v/>
      </c>
      <c r="P116" s="122" t="str">
        <f t="shared" si="4"/>
        <v/>
      </c>
    </row>
    <row r="117" spans="2:16" x14ac:dyDescent="0.15">
      <c r="B117" s="119">
        <f t="shared" si="5"/>
        <v>110</v>
      </c>
      <c r="C117" s="144"/>
      <c r="D117" s="143"/>
      <c r="E117" s="143"/>
      <c r="F117" s="142"/>
      <c r="G117" s="142"/>
      <c r="H117" s="142"/>
      <c r="I117" s="142"/>
      <c r="J117" s="142"/>
      <c r="K117" s="142"/>
      <c r="L117" s="142"/>
      <c r="M117" s="142"/>
      <c r="O117" s="122" t="str">
        <f t="shared" si="3"/>
        <v/>
      </c>
      <c r="P117" s="122" t="str">
        <f t="shared" si="4"/>
        <v/>
      </c>
    </row>
    <row r="118" spans="2:16" x14ac:dyDescent="0.15">
      <c r="B118" s="119">
        <f t="shared" si="5"/>
        <v>111</v>
      </c>
      <c r="C118" s="144"/>
      <c r="D118" s="143"/>
      <c r="E118" s="143"/>
      <c r="F118" s="142"/>
      <c r="G118" s="142"/>
      <c r="H118" s="142"/>
      <c r="I118" s="142"/>
      <c r="J118" s="142"/>
      <c r="K118" s="142"/>
      <c r="L118" s="142"/>
      <c r="M118" s="142"/>
      <c r="O118" s="122" t="str">
        <f t="shared" si="3"/>
        <v/>
      </c>
      <c r="P118" s="122" t="str">
        <f t="shared" si="4"/>
        <v/>
      </c>
    </row>
    <row r="119" spans="2:16" x14ac:dyDescent="0.15">
      <c r="B119" s="119">
        <f t="shared" si="5"/>
        <v>112</v>
      </c>
      <c r="C119" s="144"/>
      <c r="D119" s="143"/>
      <c r="E119" s="143"/>
      <c r="F119" s="142"/>
      <c r="G119" s="142"/>
      <c r="H119" s="142"/>
      <c r="I119" s="142"/>
      <c r="J119" s="142"/>
      <c r="K119" s="142"/>
      <c r="L119" s="142"/>
      <c r="M119" s="142"/>
      <c r="O119" s="122" t="str">
        <f t="shared" si="3"/>
        <v/>
      </c>
      <c r="P119" s="122" t="str">
        <f t="shared" si="4"/>
        <v/>
      </c>
    </row>
    <row r="120" spans="2:16" x14ac:dyDescent="0.15">
      <c r="B120" s="119">
        <f t="shared" si="5"/>
        <v>113</v>
      </c>
      <c r="C120" s="144"/>
      <c r="D120" s="143"/>
      <c r="E120" s="143"/>
      <c r="F120" s="142"/>
      <c r="G120" s="142"/>
      <c r="H120" s="142"/>
      <c r="I120" s="142"/>
      <c r="J120" s="142"/>
      <c r="K120" s="142"/>
      <c r="L120" s="142"/>
      <c r="M120" s="142"/>
      <c r="O120" s="122" t="str">
        <f t="shared" si="3"/>
        <v/>
      </c>
      <c r="P120" s="122" t="str">
        <f t="shared" si="4"/>
        <v/>
      </c>
    </row>
    <row r="121" spans="2:16" x14ac:dyDescent="0.15">
      <c r="B121" s="119">
        <f t="shared" si="5"/>
        <v>114</v>
      </c>
      <c r="C121" s="144"/>
      <c r="D121" s="143"/>
      <c r="E121" s="143"/>
      <c r="F121" s="142"/>
      <c r="G121" s="142"/>
      <c r="H121" s="142"/>
      <c r="I121" s="142"/>
      <c r="J121" s="142"/>
      <c r="K121" s="142"/>
      <c r="L121" s="142"/>
      <c r="M121" s="142"/>
      <c r="O121" s="122" t="str">
        <f t="shared" si="3"/>
        <v/>
      </c>
      <c r="P121" s="122" t="str">
        <f t="shared" si="4"/>
        <v/>
      </c>
    </row>
    <row r="122" spans="2:16" x14ac:dyDescent="0.15">
      <c r="B122" s="119">
        <f t="shared" si="5"/>
        <v>115</v>
      </c>
      <c r="C122" s="144"/>
      <c r="D122" s="143"/>
      <c r="E122" s="143"/>
      <c r="F122" s="142"/>
      <c r="G122" s="142"/>
      <c r="H122" s="142"/>
      <c r="I122" s="142"/>
      <c r="J122" s="142"/>
      <c r="K122" s="142"/>
      <c r="L122" s="142"/>
      <c r="M122" s="142"/>
      <c r="O122" s="122" t="str">
        <f t="shared" si="3"/>
        <v/>
      </c>
      <c r="P122" s="122" t="str">
        <f t="shared" si="4"/>
        <v/>
      </c>
    </row>
    <row r="123" spans="2:16" x14ac:dyDescent="0.15">
      <c r="B123" s="119">
        <f t="shared" si="5"/>
        <v>116</v>
      </c>
      <c r="C123" s="144"/>
      <c r="D123" s="143"/>
      <c r="E123" s="143"/>
      <c r="F123" s="142"/>
      <c r="G123" s="142"/>
      <c r="H123" s="142"/>
      <c r="I123" s="142"/>
      <c r="J123" s="142"/>
      <c r="K123" s="142"/>
      <c r="L123" s="142"/>
      <c r="M123" s="142"/>
      <c r="O123" s="122" t="str">
        <f t="shared" si="3"/>
        <v/>
      </c>
      <c r="P123" s="122" t="str">
        <f t="shared" si="4"/>
        <v/>
      </c>
    </row>
    <row r="124" spans="2:16" x14ac:dyDescent="0.15">
      <c r="B124" s="119">
        <f t="shared" si="5"/>
        <v>117</v>
      </c>
      <c r="C124" s="144"/>
      <c r="D124" s="143"/>
      <c r="E124" s="143"/>
      <c r="F124" s="142"/>
      <c r="G124" s="142"/>
      <c r="H124" s="142"/>
      <c r="I124" s="142"/>
      <c r="J124" s="142"/>
      <c r="K124" s="142"/>
      <c r="L124" s="142"/>
      <c r="M124" s="142"/>
      <c r="O124" s="122" t="str">
        <f t="shared" si="3"/>
        <v/>
      </c>
      <c r="P124" s="122" t="str">
        <f t="shared" si="4"/>
        <v/>
      </c>
    </row>
    <row r="125" spans="2:16" x14ac:dyDescent="0.15">
      <c r="B125" s="119">
        <f t="shared" si="5"/>
        <v>118</v>
      </c>
      <c r="C125" s="144"/>
      <c r="D125" s="143"/>
      <c r="E125" s="143"/>
      <c r="F125" s="142"/>
      <c r="G125" s="142"/>
      <c r="H125" s="142"/>
      <c r="I125" s="142"/>
      <c r="J125" s="142"/>
      <c r="K125" s="142"/>
      <c r="L125" s="142"/>
      <c r="M125" s="142"/>
      <c r="O125" s="122" t="str">
        <f t="shared" si="3"/>
        <v/>
      </c>
      <c r="P125" s="122" t="str">
        <f t="shared" si="4"/>
        <v/>
      </c>
    </row>
    <row r="126" spans="2:16" x14ac:dyDescent="0.15">
      <c r="B126" s="119">
        <f t="shared" si="5"/>
        <v>119</v>
      </c>
      <c r="C126" s="144"/>
      <c r="D126" s="143"/>
      <c r="E126" s="143"/>
      <c r="F126" s="142"/>
      <c r="G126" s="142"/>
      <c r="H126" s="142"/>
      <c r="I126" s="142"/>
      <c r="J126" s="142"/>
      <c r="K126" s="142"/>
      <c r="L126" s="142"/>
      <c r="M126" s="142"/>
      <c r="O126" s="122" t="str">
        <f t="shared" si="3"/>
        <v/>
      </c>
      <c r="P126" s="122" t="str">
        <f t="shared" si="4"/>
        <v/>
      </c>
    </row>
    <row r="127" spans="2:16" x14ac:dyDescent="0.15">
      <c r="B127" s="119">
        <f t="shared" si="5"/>
        <v>120</v>
      </c>
      <c r="C127" s="144"/>
      <c r="D127" s="143"/>
      <c r="E127" s="143"/>
      <c r="F127" s="142"/>
      <c r="G127" s="142"/>
      <c r="H127" s="142"/>
      <c r="I127" s="142"/>
      <c r="J127" s="142"/>
      <c r="K127" s="142"/>
      <c r="L127" s="142"/>
      <c r="M127" s="142"/>
      <c r="O127" s="122" t="str">
        <f t="shared" si="3"/>
        <v/>
      </c>
      <c r="P127" s="122" t="str">
        <f t="shared" si="4"/>
        <v/>
      </c>
    </row>
    <row r="128" spans="2:16" x14ac:dyDescent="0.15">
      <c r="B128" s="119">
        <f t="shared" si="5"/>
        <v>121</v>
      </c>
      <c r="C128" s="144"/>
      <c r="D128" s="143"/>
      <c r="E128" s="143"/>
      <c r="F128" s="142"/>
      <c r="G128" s="142"/>
      <c r="H128" s="142"/>
      <c r="I128" s="142"/>
      <c r="J128" s="142"/>
      <c r="K128" s="142"/>
      <c r="L128" s="142"/>
      <c r="M128" s="142"/>
      <c r="O128" s="122" t="str">
        <f t="shared" si="3"/>
        <v/>
      </c>
      <c r="P128" s="122" t="str">
        <f t="shared" si="4"/>
        <v/>
      </c>
    </row>
    <row r="129" spans="2:16" x14ac:dyDescent="0.15">
      <c r="B129" s="119">
        <f t="shared" si="5"/>
        <v>122</v>
      </c>
      <c r="C129" s="144"/>
      <c r="D129" s="143"/>
      <c r="E129" s="143"/>
      <c r="F129" s="142"/>
      <c r="G129" s="142"/>
      <c r="H129" s="142"/>
      <c r="I129" s="142"/>
      <c r="J129" s="142"/>
      <c r="K129" s="142"/>
      <c r="L129" s="142"/>
      <c r="M129" s="142"/>
      <c r="O129" s="122" t="str">
        <f t="shared" si="3"/>
        <v/>
      </c>
      <c r="P129" s="122" t="str">
        <f t="shared" si="4"/>
        <v/>
      </c>
    </row>
    <row r="130" spans="2:16" x14ac:dyDescent="0.15">
      <c r="B130" s="119">
        <f t="shared" si="5"/>
        <v>123</v>
      </c>
      <c r="C130" s="144"/>
      <c r="D130" s="143"/>
      <c r="E130" s="143"/>
      <c r="F130" s="142"/>
      <c r="G130" s="142"/>
      <c r="H130" s="142"/>
      <c r="I130" s="142"/>
      <c r="J130" s="142"/>
      <c r="K130" s="142"/>
      <c r="L130" s="142"/>
      <c r="M130" s="142"/>
      <c r="O130" s="122" t="str">
        <f t="shared" si="3"/>
        <v/>
      </c>
      <c r="P130" s="122" t="str">
        <f t="shared" si="4"/>
        <v/>
      </c>
    </row>
    <row r="131" spans="2:16" x14ac:dyDescent="0.15">
      <c r="B131" s="119">
        <f t="shared" si="5"/>
        <v>124</v>
      </c>
      <c r="C131" s="144"/>
      <c r="D131" s="143"/>
      <c r="E131" s="143"/>
      <c r="F131" s="142"/>
      <c r="G131" s="142"/>
      <c r="H131" s="142"/>
      <c r="I131" s="142"/>
      <c r="J131" s="142"/>
      <c r="K131" s="142"/>
      <c r="L131" s="142"/>
      <c r="M131" s="142"/>
      <c r="O131" s="122" t="str">
        <f t="shared" si="3"/>
        <v/>
      </c>
      <c r="P131" s="122" t="str">
        <f t="shared" si="4"/>
        <v/>
      </c>
    </row>
    <row r="132" spans="2:16" x14ac:dyDescent="0.15">
      <c r="B132" s="119">
        <f t="shared" si="5"/>
        <v>125</v>
      </c>
      <c r="C132" s="144"/>
      <c r="D132" s="143"/>
      <c r="E132" s="143"/>
      <c r="F132" s="142"/>
      <c r="G132" s="142"/>
      <c r="H132" s="142"/>
      <c r="I132" s="142"/>
      <c r="J132" s="142"/>
      <c r="K132" s="142"/>
      <c r="L132" s="142"/>
      <c r="M132" s="142"/>
      <c r="O132" s="122" t="str">
        <f t="shared" si="3"/>
        <v/>
      </c>
      <c r="P132" s="122" t="str">
        <f t="shared" si="4"/>
        <v/>
      </c>
    </row>
    <row r="133" spans="2:16" x14ac:dyDescent="0.15">
      <c r="B133" s="119">
        <f t="shared" si="5"/>
        <v>126</v>
      </c>
      <c r="C133" s="144"/>
      <c r="D133" s="143"/>
      <c r="E133" s="143"/>
      <c r="F133" s="142"/>
      <c r="G133" s="142"/>
      <c r="H133" s="142"/>
      <c r="I133" s="142"/>
      <c r="J133" s="142"/>
      <c r="K133" s="142"/>
      <c r="L133" s="142"/>
      <c r="M133" s="142"/>
      <c r="O133" s="122" t="str">
        <f t="shared" si="3"/>
        <v/>
      </c>
      <c r="P133" s="122" t="str">
        <f t="shared" si="4"/>
        <v/>
      </c>
    </row>
    <row r="134" spans="2:16" x14ac:dyDescent="0.15">
      <c r="B134" s="119">
        <f t="shared" si="5"/>
        <v>127</v>
      </c>
      <c r="C134" s="144"/>
      <c r="D134" s="143"/>
      <c r="E134" s="143"/>
      <c r="F134" s="142"/>
      <c r="G134" s="142"/>
      <c r="H134" s="142"/>
      <c r="I134" s="142"/>
      <c r="J134" s="142"/>
      <c r="K134" s="142"/>
      <c r="L134" s="142"/>
      <c r="M134" s="142"/>
      <c r="O134" s="122" t="str">
        <f t="shared" si="3"/>
        <v/>
      </c>
      <c r="P134" s="122" t="str">
        <f t="shared" si="4"/>
        <v/>
      </c>
    </row>
    <row r="135" spans="2:16" x14ac:dyDescent="0.15">
      <c r="B135" s="119">
        <f t="shared" si="5"/>
        <v>128</v>
      </c>
      <c r="C135" s="144"/>
      <c r="D135" s="143"/>
      <c r="E135" s="143"/>
      <c r="F135" s="142"/>
      <c r="G135" s="142"/>
      <c r="H135" s="142"/>
      <c r="I135" s="142"/>
      <c r="J135" s="142"/>
      <c r="K135" s="142"/>
      <c r="L135" s="142"/>
      <c r="M135" s="142"/>
      <c r="O135" s="122" t="str">
        <f t="shared" si="3"/>
        <v/>
      </c>
      <c r="P135" s="122" t="str">
        <f t="shared" si="4"/>
        <v/>
      </c>
    </row>
    <row r="136" spans="2:16" x14ac:dyDescent="0.15">
      <c r="B136" s="119">
        <f t="shared" si="5"/>
        <v>129</v>
      </c>
      <c r="C136" s="144"/>
      <c r="D136" s="143"/>
      <c r="E136" s="143"/>
      <c r="F136" s="142"/>
      <c r="G136" s="142"/>
      <c r="H136" s="142"/>
      <c r="I136" s="142"/>
      <c r="J136" s="142"/>
      <c r="K136" s="142"/>
      <c r="L136" s="142"/>
      <c r="M136" s="142"/>
      <c r="O136" s="122" t="str">
        <f t="shared" si="3"/>
        <v/>
      </c>
      <c r="P136" s="122" t="str">
        <f t="shared" si="4"/>
        <v/>
      </c>
    </row>
    <row r="137" spans="2:16" x14ac:dyDescent="0.15">
      <c r="B137" s="119">
        <f t="shared" si="5"/>
        <v>130</v>
      </c>
      <c r="C137" s="144"/>
      <c r="D137" s="143"/>
      <c r="E137" s="143"/>
      <c r="F137" s="142"/>
      <c r="G137" s="142"/>
      <c r="H137" s="142"/>
      <c r="I137" s="142"/>
      <c r="J137" s="142"/>
      <c r="K137" s="142"/>
      <c r="L137" s="142"/>
      <c r="M137" s="142"/>
      <c r="O137" s="122" t="str">
        <f t="shared" ref="O137:O200" si="6">IF(D137&lt;&gt;"",ROUNDDOWN(YEARFRAC(D137,L$4,3),0),"")</f>
        <v/>
      </c>
      <c r="P137" s="122" t="str">
        <f t="shared" ref="P137:P200" si="7">IF(E137&lt;&gt;"",ROUNDDOWN(YEARFRAC(E137,L$4,3),0),"")</f>
        <v/>
      </c>
    </row>
    <row r="138" spans="2:16" x14ac:dyDescent="0.15">
      <c r="B138" s="119">
        <f t="shared" ref="B138:B201" si="8">B137+1</f>
        <v>131</v>
      </c>
      <c r="C138" s="144"/>
      <c r="D138" s="143"/>
      <c r="E138" s="143"/>
      <c r="F138" s="142"/>
      <c r="G138" s="142"/>
      <c r="H138" s="142"/>
      <c r="I138" s="142"/>
      <c r="J138" s="142"/>
      <c r="K138" s="142"/>
      <c r="L138" s="142"/>
      <c r="M138" s="142"/>
      <c r="O138" s="122" t="str">
        <f t="shared" si="6"/>
        <v/>
      </c>
      <c r="P138" s="122" t="str">
        <f t="shared" si="7"/>
        <v/>
      </c>
    </row>
    <row r="139" spans="2:16" x14ac:dyDescent="0.15">
      <c r="B139" s="119">
        <f t="shared" si="8"/>
        <v>132</v>
      </c>
      <c r="C139" s="144"/>
      <c r="D139" s="143"/>
      <c r="E139" s="143"/>
      <c r="F139" s="142"/>
      <c r="G139" s="142"/>
      <c r="H139" s="142"/>
      <c r="I139" s="142"/>
      <c r="J139" s="142"/>
      <c r="K139" s="142"/>
      <c r="L139" s="142"/>
      <c r="M139" s="142"/>
      <c r="O139" s="122" t="str">
        <f t="shared" si="6"/>
        <v/>
      </c>
      <c r="P139" s="122" t="str">
        <f t="shared" si="7"/>
        <v/>
      </c>
    </row>
    <row r="140" spans="2:16" x14ac:dyDescent="0.15">
      <c r="B140" s="119">
        <f t="shared" si="8"/>
        <v>133</v>
      </c>
      <c r="C140" s="144"/>
      <c r="D140" s="143"/>
      <c r="E140" s="143"/>
      <c r="F140" s="142"/>
      <c r="G140" s="142"/>
      <c r="H140" s="142"/>
      <c r="I140" s="142"/>
      <c r="J140" s="142"/>
      <c r="K140" s="142"/>
      <c r="L140" s="142"/>
      <c r="M140" s="142"/>
      <c r="O140" s="122" t="str">
        <f t="shared" si="6"/>
        <v/>
      </c>
      <c r="P140" s="122" t="str">
        <f t="shared" si="7"/>
        <v/>
      </c>
    </row>
    <row r="141" spans="2:16" x14ac:dyDescent="0.15">
      <c r="B141" s="119">
        <f t="shared" si="8"/>
        <v>134</v>
      </c>
      <c r="C141" s="144"/>
      <c r="D141" s="143"/>
      <c r="E141" s="143"/>
      <c r="F141" s="142"/>
      <c r="G141" s="142"/>
      <c r="H141" s="142"/>
      <c r="I141" s="142"/>
      <c r="J141" s="142"/>
      <c r="K141" s="142"/>
      <c r="L141" s="142"/>
      <c r="M141" s="142"/>
      <c r="O141" s="122" t="str">
        <f t="shared" si="6"/>
        <v/>
      </c>
      <c r="P141" s="122" t="str">
        <f t="shared" si="7"/>
        <v/>
      </c>
    </row>
    <row r="142" spans="2:16" x14ac:dyDescent="0.15">
      <c r="B142" s="119">
        <f t="shared" si="8"/>
        <v>135</v>
      </c>
      <c r="C142" s="144"/>
      <c r="D142" s="143"/>
      <c r="E142" s="143"/>
      <c r="F142" s="142"/>
      <c r="G142" s="142"/>
      <c r="H142" s="142"/>
      <c r="I142" s="142"/>
      <c r="J142" s="142"/>
      <c r="K142" s="142"/>
      <c r="L142" s="142"/>
      <c r="M142" s="142"/>
      <c r="O142" s="122" t="str">
        <f t="shared" si="6"/>
        <v/>
      </c>
      <c r="P142" s="122" t="str">
        <f t="shared" si="7"/>
        <v/>
      </c>
    </row>
    <row r="143" spans="2:16" x14ac:dyDescent="0.15">
      <c r="B143" s="119">
        <f t="shared" si="8"/>
        <v>136</v>
      </c>
      <c r="C143" s="144"/>
      <c r="D143" s="143"/>
      <c r="E143" s="143"/>
      <c r="F143" s="142"/>
      <c r="G143" s="142"/>
      <c r="H143" s="142"/>
      <c r="I143" s="142"/>
      <c r="J143" s="142"/>
      <c r="K143" s="142"/>
      <c r="L143" s="142"/>
      <c r="M143" s="142"/>
      <c r="O143" s="122" t="str">
        <f t="shared" si="6"/>
        <v/>
      </c>
      <c r="P143" s="122" t="str">
        <f t="shared" si="7"/>
        <v/>
      </c>
    </row>
    <row r="144" spans="2:16" x14ac:dyDescent="0.15">
      <c r="B144" s="119">
        <f t="shared" si="8"/>
        <v>137</v>
      </c>
      <c r="C144" s="144"/>
      <c r="D144" s="143"/>
      <c r="E144" s="143"/>
      <c r="F144" s="142"/>
      <c r="G144" s="142"/>
      <c r="H144" s="142"/>
      <c r="I144" s="142"/>
      <c r="J144" s="142"/>
      <c r="K144" s="142"/>
      <c r="L144" s="142"/>
      <c r="M144" s="142"/>
      <c r="O144" s="122" t="str">
        <f t="shared" si="6"/>
        <v/>
      </c>
      <c r="P144" s="122" t="str">
        <f t="shared" si="7"/>
        <v/>
      </c>
    </row>
    <row r="145" spans="2:16" x14ac:dyDescent="0.15">
      <c r="B145" s="119">
        <f t="shared" si="8"/>
        <v>138</v>
      </c>
      <c r="C145" s="144"/>
      <c r="D145" s="143"/>
      <c r="E145" s="143"/>
      <c r="F145" s="142"/>
      <c r="G145" s="142"/>
      <c r="H145" s="142"/>
      <c r="I145" s="142"/>
      <c r="J145" s="142"/>
      <c r="K145" s="142"/>
      <c r="L145" s="142"/>
      <c r="M145" s="142"/>
      <c r="O145" s="122" t="str">
        <f t="shared" si="6"/>
        <v/>
      </c>
      <c r="P145" s="122" t="str">
        <f t="shared" si="7"/>
        <v/>
      </c>
    </row>
    <row r="146" spans="2:16" x14ac:dyDescent="0.15">
      <c r="B146" s="119">
        <f t="shared" si="8"/>
        <v>139</v>
      </c>
      <c r="C146" s="144"/>
      <c r="D146" s="143"/>
      <c r="E146" s="143"/>
      <c r="F146" s="142"/>
      <c r="G146" s="142"/>
      <c r="H146" s="142"/>
      <c r="I146" s="142"/>
      <c r="J146" s="142"/>
      <c r="K146" s="142"/>
      <c r="L146" s="142"/>
      <c r="M146" s="142"/>
      <c r="O146" s="122" t="str">
        <f t="shared" si="6"/>
        <v/>
      </c>
      <c r="P146" s="122" t="str">
        <f t="shared" si="7"/>
        <v/>
      </c>
    </row>
    <row r="147" spans="2:16" x14ac:dyDescent="0.15">
      <c r="B147" s="119">
        <f t="shared" si="8"/>
        <v>140</v>
      </c>
      <c r="C147" s="144"/>
      <c r="D147" s="143"/>
      <c r="E147" s="143"/>
      <c r="F147" s="142"/>
      <c r="G147" s="142"/>
      <c r="H147" s="142"/>
      <c r="I147" s="142"/>
      <c r="J147" s="142"/>
      <c r="K147" s="142"/>
      <c r="L147" s="142"/>
      <c r="M147" s="142"/>
      <c r="O147" s="122" t="str">
        <f t="shared" si="6"/>
        <v/>
      </c>
      <c r="P147" s="122" t="str">
        <f t="shared" si="7"/>
        <v/>
      </c>
    </row>
    <row r="148" spans="2:16" x14ac:dyDescent="0.15">
      <c r="B148" s="119">
        <f t="shared" si="8"/>
        <v>141</v>
      </c>
      <c r="C148" s="144"/>
      <c r="D148" s="143"/>
      <c r="E148" s="143"/>
      <c r="F148" s="142"/>
      <c r="G148" s="142"/>
      <c r="H148" s="142"/>
      <c r="I148" s="142"/>
      <c r="J148" s="142"/>
      <c r="K148" s="142"/>
      <c r="L148" s="142"/>
      <c r="M148" s="142"/>
      <c r="O148" s="122" t="str">
        <f t="shared" si="6"/>
        <v/>
      </c>
      <c r="P148" s="122" t="str">
        <f t="shared" si="7"/>
        <v/>
      </c>
    </row>
    <row r="149" spans="2:16" x14ac:dyDescent="0.15">
      <c r="B149" s="119">
        <f t="shared" si="8"/>
        <v>142</v>
      </c>
      <c r="C149" s="144"/>
      <c r="D149" s="143"/>
      <c r="E149" s="143"/>
      <c r="F149" s="142"/>
      <c r="G149" s="142"/>
      <c r="H149" s="142"/>
      <c r="I149" s="142"/>
      <c r="J149" s="142"/>
      <c r="K149" s="142"/>
      <c r="L149" s="142"/>
      <c r="M149" s="142"/>
      <c r="O149" s="122" t="str">
        <f t="shared" si="6"/>
        <v/>
      </c>
      <c r="P149" s="122" t="str">
        <f t="shared" si="7"/>
        <v/>
      </c>
    </row>
    <row r="150" spans="2:16" x14ac:dyDescent="0.15">
      <c r="B150" s="119">
        <f t="shared" si="8"/>
        <v>143</v>
      </c>
      <c r="C150" s="144"/>
      <c r="D150" s="143"/>
      <c r="E150" s="143"/>
      <c r="F150" s="142"/>
      <c r="G150" s="142"/>
      <c r="H150" s="142"/>
      <c r="I150" s="142"/>
      <c r="J150" s="142"/>
      <c r="K150" s="142"/>
      <c r="L150" s="142"/>
      <c r="M150" s="142"/>
      <c r="O150" s="122" t="str">
        <f t="shared" si="6"/>
        <v/>
      </c>
      <c r="P150" s="122" t="str">
        <f t="shared" si="7"/>
        <v/>
      </c>
    </row>
    <row r="151" spans="2:16" x14ac:dyDescent="0.15">
      <c r="B151" s="119">
        <f t="shared" si="8"/>
        <v>144</v>
      </c>
      <c r="C151" s="144"/>
      <c r="D151" s="143"/>
      <c r="E151" s="143"/>
      <c r="F151" s="142"/>
      <c r="G151" s="142"/>
      <c r="H151" s="142"/>
      <c r="I151" s="142"/>
      <c r="J151" s="142"/>
      <c r="K151" s="142"/>
      <c r="L151" s="142"/>
      <c r="M151" s="142"/>
      <c r="O151" s="122" t="str">
        <f t="shared" si="6"/>
        <v/>
      </c>
      <c r="P151" s="122" t="str">
        <f t="shared" si="7"/>
        <v/>
      </c>
    </row>
    <row r="152" spans="2:16" x14ac:dyDescent="0.15">
      <c r="B152" s="119">
        <f t="shared" si="8"/>
        <v>145</v>
      </c>
      <c r="C152" s="144"/>
      <c r="D152" s="143"/>
      <c r="E152" s="143"/>
      <c r="F152" s="142"/>
      <c r="G152" s="142"/>
      <c r="H152" s="142"/>
      <c r="I152" s="142"/>
      <c r="J152" s="142"/>
      <c r="K152" s="142"/>
      <c r="L152" s="142"/>
      <c r="M152" s="142"/>
      <c r="O152" s="122" t="str">
        <f t="shared" si="6"/>
        <v/>
      </c>
      <c r="P152" s="122" t="str">
        <f t="shared" si="7"/>
        <v/>
      </c>
    </row>
    <row r="153" spans="2:16" x14ac:dyDescent="0.15">
      <c r="B153" s="119">
        <f t="shared" si="8"/>
        <v>146</v>
      </c>
      <c r="C153" s="144"/>
      <c r="D153" s="143"/>
      <c r="E153" s="143"/>
      <c r="F153" s="142"/>
      <c r="G153" s="142"/>
      <c r="H153" s="142"/>
      <c r="I153" s="142"/>
      <c r="J153" s="142"/>
      <c r="K153" s="142"/>
      <c r="L153" s="142"/>
      <c r="M153" s="142"/>
      <c r="O153" s="122" t="str">
        <f t="shared" si="6"/>
        <v/>
      </c>
      <c r="P153" s="122" t="str">
        <f t="shared" si="7"/>
        <v/>
      </c>
    </row>
    <row r="154" spans="2:16" x14ac:dyDescent="0.15">
      <c r="B154" s="119">
        <f t="shared" si="8"/>
        <v>147</v>
      </c>
      <c r="C154" s="144"/>
      <c r="D154" s="143"/>
      <c r="E154" s="143"/>
      <c r="F154" s="142"/>
      <c r="G154" s="142"/>
      <c r="H154" s="142"/>
      <c r="I154" s="142"/>
      <c r="J154" s="142"/>
      <c r="K154" s="142"/>
      <c r="L154" s="142"/>
      <c r="M154" s="142"/>
      <c r="O154" s="122" t="str">
        <f t="shared" si="6"/>
        <v/>
      </c>
      <c r="P154" s="122" t="str">
        <f t="shared" si="7"/>
        <v/>
      </c>
    </row>
    <row r="155" spans="2:16" x14ac:dyDescent="0.15">
      <c r="B155" s="119">
        <f t="shared" si="8"/>
        <v>148</v>
      </c>
      <c r="C155" s="144"/>
      <c r="D155" s="143"/>
      <c r="E155" s="143"/>
      <c r="F155" s="142"/>
      <c r="G155" s="142"/>
      <c r="H155" s="142"/>
      <c r="I155" s="142"/>
      <c r="J155" s="142"/>
      <c r="K155" s="142"/>
      <c r="L155" s="142"/>
      <c r="M155" s="142"/>
      <c r="O155" s="122" t="str">
        <f t="shared" si="6"/>
        <v/>
      </c>
      <c r="P155" s="122" t="str">
        <f t="shared" si="7"/>
        <v/>
      </c>
    </row>
    <row r="156" spans="2:16" x14ac:dyDescent="0.15">
      <c r="B156" s="119">
        <f t="shared" si="8"/>
        <v>149</v>
      </c>
      <c r="C156" s="144"/>
      <c r="D156" s="143"/>
      <c r="E156" s="143"/>
      <c r="F156" s="142"/>
      <c r="G156" s="142"/>
      <c r="H156" s="142"/>
      <c r="I156" s="142"/>
      <c r="J156" s="142"/>
      <c r="K156" s="142"/>
      <c r="L156" s="142"/>
      <c r="M156" s="142"/>
      <c r="O156" s="122" t="str">
        <f t="shared" si="6"/>
        <v/>
      </c>
      <c r="P156" s="122" t="str">
        <f t="shared" si="7"/>
        <v/>
      </c>
    </row>
    <row r="157" spans="2:16" x14ac:dyDescent="0.15">
      <c r="B157" s="119">
        <f t="shared" si="8"/>
        <v>150</v>
      </c>
      <c r="C157" s="144"/>
      <c r="D157" s="143"/>
      <c r="E157" s="143"/>
      <c r="F157" s="142"/>
      <c r="G157" s="142"/>
      <c r="H157" s="142"/>
      <c r="I157" s="142"/>
      <c r="J157" s="142"/>
      <c r="K157" s="142"/>
      <c r="L157" s="142"/>
      <c r="M157" s="142"/>
      <c r="O157" s="122" t="str">
        <f t="shared" si="6"/>
        <v/>
      </c>
      <c r="P157" s="122" t="str">
        <f t="shared" si="7"/>
        <v/>
      </c>
    </row>
    <row r="158" spans="2:16" x14ac:dyDescent="0.15">
      <c r="B158" s="119">
        <f t="shared" si="8"/>
        <v>151</v>
      </c>
      <c r="C158" s="144"/>
      <c r="D158" s="143"/>
      <c r="E158" s="143"/>
      <c r="F158" s="142"/>
      <c r="G158" s="142"/>
      <c r="H158" s="142"/>
      <c r="I158" s="142"/>
      <c r="J158" s="142"/>
      <c r="K158" s="142"/>
      <c r="L158" s="142"/>
      <c r="M158" s="142"/>
      <c r="O158" s="122" t="str">
        <f t="shared" si="6"/>
        <v/>
      </c>
      <c r="P158" s="122" t="str">
        <f t="shared" si="7"/>
        <v/>
      </c>
    </row>
    <row r="159" spans="2:16" x14ac:dyDescent="0.15">
      <c r="B159" s="119">
        <f t="shared" si="8"/>
        <v>152</v>
      </c>
      <c r="C159" s="144"/>
      <c r="D159" s="143"/>
      <c r="E159" s="143"/>
      <c r="F159" s="142"/>
      <c r="G159" s="142"/>
      <c r="H159" s="142"/>
      <c r="I159" s="142"/>
      <c r="J159" s="142"/>
      <c r="K159" s="142"/>
      <c r="L159" s="142"/>
      <c r="M159" s="142"/>
      <c r="O159" s="122" t="str">
        <f t="shared" si="6"/>
        <v/>
      </c>
      <c r="P159" s="122" t="str">
        <f t="shared" si="7"/>
        <v/>
      </c>
    </row>
    <row r="160" spans="2:16" x14ac:dyDescent="0.15">
      <c r="B160" s="119">
        <f t="shared" si="8"/>
        <v>153</v>
      </c>
      <c r="C160" s="144"/>
      <c r="D160" s="143"/>
      <c r="E160" s="143"/>
      <c r="F160" s="142"/>
      <c r="G160" s="142"/>
      <c r="H160" s="142"/>
      <c r="I160" s="142"/>
      <c r="J160" s="142"/>
      <c r="K160" s="142"/>
      <c r="L160" s="142"/>
      <c r="M160" s="142"/>
      <c r="O160" s="122" t="str">
        <f t="shared" si="6"/>
        <v/>
      </c>
      <c r="P160" s="122" t="str">
        <f t="shared" si="7"/>
        <v/>
      </c>
    </row>
    <row r="161" spans="2:16" x14ac:dyDescent="0.15">
      <c r="B161" s="119">
        <f t="shared" si="8"/>
        <v>154</v>
      </c>
      <c r="C161" s="144"/>
      <c r="D161" s="143"/>
      <c r="E161" s="143"/>
      <c r="F161" s="142"/>
      <c r="G161" s="142"/>
      <c r="H161" s="142"/>
      <c r="I161" s="142"/>
      <c r="J161" s="142"/>
      <c r="K161" s="142"/>
      <c r="L161" s="142"/>
      <c r="M161" s="142"/>
      <c r="O161" s="122" t="str">
        <f t="shared" si="6"/>
        <v/>
      </c>
      <c r="P161" s="122" t="str">
        <f t="shared" si="7"/>
        <v/>
      </c>
    </row>
    <row r="162" spans="2:16" x14ac:dyDescent="0.15">
      <c r="B162" s="119">
        <f t="shared" si="8"/>
        <v>155</v>
      </c>
      <c r="C162" s="144"/>
      <c r="D162" s="143"/>
      <c r="E162" s="143"/>
      <c r="F162" s="142"/>
      <c r="G162" s="142"/>
      <c r="H162" s="142"/>
      <c r="I162" s="142"/>
      <c r="J162" s="142"/>
      <c r="K162" s="142"/>
      <c r="L162" s="142"/>
      <c r="M162" s="142"/>
      <c r="O162" s="122" t="str">
        <f t="shared" si="6"/>
        <v/>
      </c>
      <c r="P162" s="122" t="str">
        <f t="shared" si="7"/>
        <v/>
      </c>
    </row>
    <row r="163" spans="2:16" x14ac:dyDescent="0.15">
      <c r="B163" s="119">
        <f t="shared" si="8"/>
        <v>156</v>
      </c>
      <c r="C163" s="144"/>
      <c r="D163" s="143"/>
      <c r="E163" s="143"/>
      <c r="F163" s="142"/>
      <c r="G163" s="142"/>
      <c r="H163" s="142"/>
      <c r="I163" s="142"/>
      <c r="J163" s="142"/>
      <c r="K163" s="142"/>
      <c r="L163" s="142"/>
      <c r="M163" s="142"/>
      <c r="O163" s="122" t="str">
        <f t="shared" si="6"/>
        <v/>
      </c>
      <c r="P163" s="122" t="str">
        <f t="shared" si="7"/>
        <v/>
      </c>
    </row>
    <row r="164" spans="2:16" x14ac:dyDescent="0.15">
      <c r="B164" s="119">
        <f t="shared" si="8"/>
        <v>157</v>
      </c>
      <c r="C164" s="144"/>
      <c r="D164" s="143"/>
      <c r="E164" s="143"/>
      <c r="F164" s="142"/>
      <c r="G164" s="142"/>
      <c r="H164" s="142"/>
      <c r="I164" s="142"/>
      <c r="J164" s="142"/>
      <c r="K164" s="142"/>
      <c r="L164" s="142"/>
      <c r="M164" s="142"/>
      <c r="O164" s="122" t="str">
        <f t="shared" si="6"/>
        <v/>
      </c>
      <c r="P164" s="122" t="str">
        <f t="shared" si="7"/>
        <v/>
      </c>
    </row>
    <row r="165" spans="2:16" x14ac:dyDescent="0.15">
      <c r="B165" s="119">
        <f t="shared" si="8"/>
        <v>158</v>
      </c>
      <c r="C165" s="144"/>
      <c r="D165" s="143"/>
      <c r="E165" s="143"/>
      <c r="F165" s="142"/>
      <c r="G165" s="142"/>
      <c r="H165" s="142"/>
      <c r="I165" s="142"/>
      <c r="J165" s="142"/>
      <c r="K165" s="142"/>
      <c r="L165" s="142"/>
      <c r="M165" s="142"/>
      <c r="O165" s="122" t="str">
        <f t="shared" si="6"/>
        <v/>
      </c>
      <c r="P165" s="122" t="str">
        <f t="shared" si="7"/>
        <v/>
      </c>
    </row>
    <row r="166" spans="2:16" x14ac:dyDescent="0.15">
      <c r="B166" s="119">
        <f t="shared" si="8"/>
        <v>159</v>
      </c>
      <c r="C166" s="144"/>
      <c r="D166" s="143"/>
      <c r="E166" s="143"/>
      <c r="F166" s="142"/>
      <c r="G166" s="142"/>
      <c r="H166" s="142"/>
      <c r="I166" s="142"/>
      <c r="J166" s="142"/>
      <c r="K166" s="142"/>
      <c r="L166" s="142"/>
      <c r="M166" s="142"/>
      <c r="O166" s="122" t="str">
        <f t="shared" si="6"/>
        <v/>
      </c>
      <c r="P166" s="122" t="str">
        <f t="shared" si="7"/>
        <v/>
      </c>
    </row>
    <row r="167" spans="2:16" x14ac:dyDescent="0.15">
      <c r="B167" s="119">
        <f t="shared" si="8"/>
        <v>160</v>
      </c>
      <c r="C167" s="144"/>
      <c r="D167" s="143"/>
      <c r="E167" s="143"/>
      <c r="F167" s="142"/>
      <c r="G167" s="142"/>
      <c r="H167" s="142"/>
      <c r="I167" s="142"/>
      <c r="J167" s="142"/>
      <c r="K167" s="142"/>
      <c r="L167" s="142"/>
      <c r="M167" s="142"/>
      <c r="O167" s="122" t="str">
        <f t="shared" si="6"/>
        <v/>
      </c>
      <c r="P167" s="122" t="str">
        <f t="shared" si="7"/>
        <v/>
      </c>
    </row>
    <row r="168" spans="2:16" x14ac:dyDescent="0.15">
      <c r="B168" s="119">
        <f t="shared" si="8"/>
        <v>161</v>
      </c>
      <c r="C168" s="144"/>
      <c r="D168" s="143"/>
      <c r="E168" s="143"/>
      <c r="F168" s="142"/>
      <c r="G168" s="142"/>
      <c r="H168" s="142"/>
      <c r="I168" s="142"/>
      <c r="J168" s="142"/>
      <c r="K168" s="142"/>
      <c r="L168" s="142"/>
      <c r="M168" s="142"/>
      <c r="O168" s="122" t="str">
        <f t="shared" si="6"/>
        <v/>
      </c>
      <c r="P168" s="122" t="str">
        <f t="shared" si="7"/>
        <v/>
      </c>
    </row>
    <row r="169" spans="2:16" x14ac:dyDescent="0.15">
      <c r="B169" s="119">
        <f t="shared" si="8"/>
        <v>162</v>
      </c>
      <c r="C169" s="144"/>
      <c r="D169" s="143"/>
      <c r="E169" s="143"/>
      <c r="F169" s="142"/>
      <c r="G169" s="142"/>
      <c r="H169" s="142"/>
      <c r="I169" s="142"/>
      <c r="J169" s="142"/>
      <c r="K169" s="142"/>
      <c r="L169" s="142"/>
      <c r="M169" s="142"/>
      <c r="O169" s="122" t="str">
        <f t="shared" si="6"/>
        <v/>
      </c>
      <c r="P169" s="122" t="str">
        <f t="shared" si="7"/>
        <v/>
      </c>
    </row>
    <row r="170" spans="2:16" x14ac:dyDescent="0.15">
      <c r="B170" s="119">
        <f t="shared" si="8"/>
        <v>163</v>
      </c>
      <c r="C170" s="144"/>
      <c r="D170" s="143"/>
      <c r="E170" s="143"/>
      <c r="F170" s="142"/>
      <c r="G170" s="142"/>
      <c r="H170" s="142"/>
      <c r="I170" s="142"/>
      <c r="J170" s="142"/>
      <c r="K170" s="142"/>
      <c r="L170" s="142"/>
      <c r="M170" s="142"/>
      <c r="O170" s="122" t="str">
        <f t="shared" si="6"/>
        <v/>
      </c>
      <c r="P170" s="122" t="str">
        <f t="shared" si="7"/>
        <v/>
      </c>
    </row>
    <row r="171" spans="2:16" x14ac:dyDescent="0.15">
      <c r="B171" s="119">
        <f t="shared" si="8"/>
        <v>164</v>
      </c>
      <c r="C171" s="144"/>
      <c r="D171" s="143"/>
      <c r="E171" s="143"/>
      <c r="F171" s="142"/>
      <c r="G171" s="142"/>
      <c r="H171" s="142"/>
      <c r="I171" s="142"/>
      <c r="J171" s="142"/>
      <c r="K171" s="142"/>
      <c r="L171" s="142"/>
      <c r="M171" s="142"/>
      <c r="O171" s="122" t="str">
        <f t="shared" si="6"/>
        <v/>
      </c>
      <c r="P171" s="122" t="str">
        <f t="shared" si="7"/>
        <v/>
      </c>
    </row>
    <row r="172" spans="2:16" x14ac:dyDescent="0.15">
      <c r="B172" s="119">
        <f t="shared" si="8"/>
        <v>165</v>
      </c>
      <c r="C172" s="144"/>
      <c r="D172" s="143"/>
      <c r="E172" s="143"/>
      <c r="F172" s="142"/>
      <c r="G172" s="142"/>
      <c r="H172" s="142"/>
      <c r="I172" s="142"/>
      <c r="J172" s="142"/>
      <c r="K172" s="142"/>
      <c r="L172" s="142"/>
      <c r="M172" s="142"/>
      <c r="O172" s="122" t="str">
        <f t="shared" si="6"/>
        <v/>
      </c>
      <c r="P172" s="122" t="str">
        <f t="shared" si="7"/>
        <v/>
      </c>
    </row>
    <row r="173" spans="2:16" x14ac:dyDescent="0.15">
      <c r="B173" s="119">
        <f t="shared" si="8"/>
        <v>166</v>
      </c>
      <c r="C173" s="144"/>
      <c r="D173" s="143"/>
      <c r="E173" s="143"/>
      <c r="F173" s="142"/>
      <c r="G173" s="142"/>
      <c r="H173" s="142"/>
      <c r="I173" s="142"/>
      <c r="J173" s="142"/>
      <c r="K173" s="142"/>
      <c r="L173" s="142"/>
      <c r="M173" s="142"/>
      <c r="O173" s="122" t="str">
        <f t="shared" si="6"/>
        <v/>
      </c>
      <c r="P173" s="122" t="str">
        <f t="shared" si="7"/>
        <v/>
      </c>
    </row>
    <row r="174" spans="2:16" x14ac:dyDescent="0.15">
      <c r="B174" s="119">
        <f t="shared" si="8"/>
        <v>167</v>
      </c>
      <c r="C174" s="144"/>
      <c r="D174" s="143"/>
      <c r="E174" s="143"/>
      <c r="F174" s="142"/>
      <c r="G174" s="142"/>
      <c r="H174" s="142"/>
      <c r="I174" s="142"/>
      <c r="J174" s="142"/>
      <c r="K174" s="142"/>
      <c r="L174" s="142"/>
      <c r="M174" s="142"/>
      <c r="O174" s="122" t="str">
        <f t="shared" si="6"/>
        <v/>
      </c>
      <c r="P174" s="122" t="str">
        <f t="shared" si="7"/>
        <v/>
      </c>
    </row>
    <row r="175" spans="2:16" x14ac:dyDescent="0.15">
      <c r="B175" s="119">
        <f t="shared" si="8"/>
        <v>168</v>
      </c>
      <c r="C175" s="144"/>
      <c r="D175" s="143"/>
      <c r="E175" s="143"/>
      <c r="F175" s="142"/>
      <c r="G175" s="142"/>
      <c r="H175" s="142"/>
      <c r="I175" s="142"/>
      <c r="J175" s="142"/>
      <c r="K175" s="142"/>
      <c r="L175" s="142"/>
      <c r="M175" s="142"/>
      <c r="O175" s="122" t="str">
        <f t="shared" si="6"/>
        <v/>
      </c>
      <c r="P175" s="122" t="str">
        <f t="shared" si="7"/>
        <v/>
      </c>
    </row>
    <row r="176" spans="2:16" x14ac:dyDescent="0.15">
      <c r="B176" s="119">
        <f t="shared" si="8"/>
        <v>169</v>
      </c>
      <c r="C176" s="144"/>
      <c r="D176" s="143"/>
      <c r="E176" s="143"/>
      <c r="F176" s="142"/>
      <c r="G176" s="142"/>
      <c r="H176" s="142"/>
      <c r="I176" s="142"/>
      <c r="J176" s="142"/>
      <c r="K176" s="142"/>
      <c r="L176" s="142"/>
      <c r="M176" s="142"/>
      <c r="O176" s="122" t="str">
        <f t="shared" si="6"/>
        <v/>
      </c>
      <c r="P176" s="122" t="str">
        <f t="shared" si="7"/>
        <v/>
      </c>
    </row>
    <row r="177" spans="2:16" x14ac:dyDescent="0.15">
      <c r="B177" s="119">
        <f t="shared" si="8"/>
        <v>170</v>
      </c>
      <c r="C177" s="144"/>
      <c r="D177" s="143"/>
      <c r="E177" s="143"/>
      <c r="F177" s="142"/>
      <c r="G177" s="142"/>
      <c r="H177" s="142"/>
      <c r="I177" s="142"/>
      <c r="J177" s="142"/>
      <c r="K177" s="142"/>
      <c r="L177" s="142"/>
      <c r="M177" s="142"/>
      <c r="O177" s="122" t="str">
        <f t="shared" si="6"/>
        <v/>
      </c>
      <c r="P177" s="122" t="str">
        <f t="shared" si="7"/>
        <v/>
      </c>
    </row>
    <row r="178" spans="2:16" x14ac:dyDescent="0.15">
      <c r="B178" s="119">
        <f t="shared" si="8"/>
        <v>171</v>
      </c>
      <c r="C178" s="144"/>
      <c r="D178" s="143"/>
      <c r="E178" s="143"/>
      <c r="F178" s="142"/>
      <c r="G178" s="142"/>
      <c r="H178" s="142"/>
      <c r="I178" s="142"/>
      <c r="J178" s="142"/>
      <c r="K178" s="142"/>
      <c r="L178" s="142"/>
      <c r="M178" s="142"/>
      <c r="O178" s="122" t="str">
        <f t="shared" si="6"/>
        <v/>
      </c>
      <c r="P178" s="122" t="str">
        <f t="shared" si="7"/>
        <v/>
      </c>
    </row>
    <row r="179" spans="2:16" x14ac:dyDescent="0.15">
      <c r="B179" s="119">
        <f t="shared" si="8"/>
        <v>172</v>
      </c>
      <c r="C179" s="144"/>
      <c r="D179" s="143"/>
      <c r="E179" s="143"/>
      <c r="F179" s="142"/>
      <c r="G179" s="142"/>
      <c r="H179" s="142"/>
      <c r="I179" s="142"/>
      <c r="J179" s="142"/>
      <c r="K179" s="142"/>
      <c r="L179" s="142"/>
      <c r="M179" s="142"/>
      <c r="O179" s="122" t="str">
        <f t="shared" si="6"/>
        <v/>
      </c>
      <c r="P179" s="122" t="str">
        <f t="shared" si="7"/>
        <v/>
      </c>
    </row>
    <row r="180" spans="2:16" x14ac:dyDescent="0.15">
      <c r="B180" s="119">
        <f t="shared" si="8"/>
        <v>173</v>
      </c>
      <c r="C180" s="144"/>
      <c r="D180" s="143"/>
      <c r="E180" s="143"/>
      <c r="F180" s="142"/>
      <c r="G180" s="142"/>
      <c r="H180" s="142"/>
      <c r="I180" s="142"/>
      <c r="J180" s="142"/>
      <c r="K180" s="142"/>
      <c r="L180" s="142"/>
      <c r="M180" s="142"/>
      <c r="O180" s="122" t="str">
        <f t="shared" si="6"/>
        <v/>
      </c>
      <c r="P180" s="122" t="str">
        <f t="shared" si="7"/>
        <v/>
      </c>
    </row>
    <row r="181" spans="2:16" x14ac:dyDescent="0.15">
      <c r="B181" s="119">
        <f t="shared" si="8"/>
        <v>174</v>
      </c>
      <c r="C181" s="144"/>
      <c r="D181" s="143"/>
      <c r="E181" s="143"/>
      <c r="F181" s="142"/>
      <c r="G181" s="142"/>
      <c r="H181" s="142"/>
      <c r="I181" s="142"/>
      <c r="J181" s="142"/>
      <c r="K181" s="142"/>
      <c r="L181" s="142"/>
      <c r="M181" s="142"/>
      <c r="O181" s="122" t="str">
        <f t="shared" si="6"/>
        <v/>
      </c>
      <c r="P181" s="122" t="str">
        <f t="shared" si="7"/>
        <v/>
      </c>
    </row>
    <row r="182" spans="2:16" x14ac:dyDescent="0.15">
      <c r="B182" s="119">
        <f t="shared" si="8"/>
        <v>175</v>
      </c>
      <c r="C182" s="144"/>
      <c r="D182" s="143"/>
      <c r="E182" s="143"/>
      <c r="F182" s="142"/>
      <c r="G182" s="142"/>
      <c r="H182" s="142"/>
      <c r="I182" s="142"/>
      <c r="J182" s="142"/>
      <c r="K182" s="142"/>
      <c r="L182" s="142"/>
      <c r="M182" s="142"/>
      <c r="O182" s="122" t="str">
        <f t="shared" si="6"/>
        <v/>
      </c>
      <c r="P182" s="122" t="str">
        <f t="shared" si="7"/>
        <v/>
      </c>
    </row>
    <row r="183" spans="2:16" x14ac:dyDescent="0.15">
      <c r="B183" s="119">
        <f t="shared" si="8"/>
        <v>176</v>
      </c>
      <c r="C183" s="144"/>
      <c r="D183" s="143"/>
      <c r="E183" s="143"/>
      <c r="F183" s="142"/>
      <c r="G183" s="142"/>
      <c r="H183" s="142"/>
      <c r="I183" s="142"/>
      <c r="J183" s="142"/>
      <c r="K183" s="142"/>
      <c r="L183" s="142"/>
      <c r="M183" s="142"/>
      <c r="O183" s="122" t="str">
        <f t="shared" si="6"/>
        <v/>
      </c>
      <c r="P183" s="122" t="str">
        <f t="shared" si="7"/>
        <v/>
      </c>
    </row>
    <row r="184" spans="2:16" x14ac:dyDescent="0.15">
      <c r="B184" s="119">
        <f t="shared" si="8"/>
        <v>177</v>
      </c>
      <c r="C184" s="144"/>
      <c r="D184" s="143"/>
      <c r="E184" s="143"/>
      <c r="F184" s="142"/>
      <c r="G184" s="142"/>
      <c r="H184" s="142"/>
      <c r="I184" s="142"/>
      <c r="J184" s="142"/>
      <c r="K184" s="142"/>
      <c r="L184" s="142"/>
      <c r="M184" s="142"/>
      <c r="O184" s="122" t="str">
        <f t="shared" si="6"/>
        <v/>
      </c>
      <c r="P184" s="122" t="str">
        <f t="shared" si="7"/>
        <v/>
      </c>
    </row>
    <row r="185" spans="2:16" x14ac:dyDescent="0.15">
      <c r="B185" s="119">
        <f t="shared" si="8"/>
        <v>178</v>
      </c>
      <c r="C185" s="144"/>
      <c r="D185" s="143"/>
      <c r="E185" s="143"/>
      <c r="F185" s="142"/>
      <c r="G185" s="142"/>
      <c r="H185" s="142"/>
      <c r="I185" s="142"/>
      <c r="J185" s="142"/>
      <c r="K185" s="142"/>
      <c r="L185" s="142"/>
      <c r="M185" s="142"/>
      <c r="O185" s="122" t="str">
        <f t="shared" si="6"/>
        <v/>
      </c>
      <c r="P185" s="122" t="str">
        <f t="shared" si="7"/>
        <v/>
      </c>
    </row>
    <row r="186" spans="2:16" x14ac:dyDescent="0.15">
      <c r="B186" s="119">
        <f t="shared" si="8"/>
        <v>179</v>
      </c>
      <c r="C186" s="144"/>
      <c r="D186" s="143"/>
      <c r="E186" s="143"/>
      <c r="F186" s="142"/>
      <c r="G186" s="142"/>
      <c r="H186" s="142"/>
      <c r="I186" s="142"/>
      <c r="J186" s="142"/>
      <c r="K186" s="142"/>
      <c r="L186" s="142"/>
      <c r="M186" s="142"/>
      <c r="O186" s="122" t="str">
        <f t="shared" si="6"/>
        <v/>
      </c>
      <c r="P186" s="122" t="str">
        <f t="shared" si="7"/>
        <v/>
      </c>
    </row>
    <row r="187" spans="2:16" x14ac:dyDescent="0.15">
      <c r="B187" s="119">
        <f t="shared" si="8"/>
        <v>180</v>
      </c>
      <c r="C187" s="144"/>
      <c r="D187" s="143"/>
      <c r="E187" s="143"/>
      <c r="F187" s="142"/>
      <c r="G187" s="142"/>
      <c r="H187" s="142"/>
      <c r="I187" s="142"/>
      <c r="J187" s="142"/>
      <c r="K187" s="142"/>
      <c r="L187" s="142"/>
      <c r="M187" s="142"/>
      <c r="O187" s="122" t="str">
        <f t="shared" si="6"/>
        <v/>
      </c>
      <c r="P187" s="122" t="str">
        <f t="shared" si="7"/>
        <v/>
      </c>
    </row>
    <row r="188" spans="2:16" x14ac:dyDescent="0.15">
      <c r="B188" s="119">
        <f t="shared" si="8"/>
        <v>181</v>
      </c>
      <c r="C188" s="144"/>
      <c r="D188" s="143"/>
      <c r="E188" s="143"/>
      <c r="F188" s="142"/>
      <c r="G188" s="142"/>
      <c r="H188" s="142"/>
      <c r="I188" s="142"/>
      <c r="J188" s="142"/>
      <c r="K188" s="142"/>
      <c r="L188" s="142"/>
      <c r="M188" s="142"/>
      <c r="O188" s="122" t="str">
        <f t="shared" si="6"/>
        <v/>
      </c>
      <c r="P188" s="122" t="str">
        <f t="shared" si="7"/>
        <v/>
      </c>
    </row>
    <row r="189" spans="2:16" x14ac:dyDescent="0.15">
      <c r="B189" s="119">
        <f t="shared" si="8"/>
        <v>182</v>
      </c>
      <c r="C189" s="144"/>
      <c r="D189" s="143"/>
      <c r="E189" s="143"/>
      <c r="F189" s="142"/>
      <c r="G189" s="142"/>
      <c r="H189" s="142"/>
      <c r="I189" s="142"/>
      <c r="J189" s="142"/>
      <c r="K189" s="142"/>
      <c r="L189" s="142"/>
      <c r="M189" s="142"/>
      <c r="O189" s="122" t="str">
        <f t="shared" si="6"/>
        <v/>
      </c>
      <c r="P189" s="122" t="str">
        <f t="shared" si="7"/>
        <v/>
      </c>
    </row>
    <row r="190" spans="2:16" x14ac:dyDescent="0.15">
      <c r="B190" s="119">
        <f t="shared" si="8"/>
        <v>183</v>
      </c>
      <c r="C190" s="144"/>
      <c r="D190" s="143"/>
      <c r="E190" s="143"/>
      <c r="F190" s="142"/>
      <c r="G190" s="142"/>
      <c r="H190" s="142"/>
      <c r="I190" s="142"/>
      <c r="J190" s="142"/>
      <c r="K190" s="142"/>
      <c r="L190" s="142"/>
      <c r="M190" s="142"/>
      <c r="O190" s="122" t="str">
        <f t="shared" si="6"/>
        <v/>
      </c>
      <c r="P190" s="122" t="str">
        <f t="shared" si="7"/>
        <v/>
      </c>
    </row>
    <row r="191" spans="2:16" x14ac:dyDescent="0.15">
      <c r="B191" s="119">
        <f t="shared" si="8"/>
        <v>184</v>
      </c>
      <c r="C191" s="144"/>
      <c r="D191" s="143"/>
      <c r="E191" s="143"/>
      <c r="F191" s="142"/>
      <c r="G191" s="142"/>
      <c r="H191" s="142"/>
      <c r="I191" s="142"/>
      <c r="J191" s="142"/>
      <c r="K191" s="142"/>
      <c r="L191" s="142"/>
      <c r="M191" s="142"/>
      <c r="O191" s="122" t="str">
        <f t="shared" si="6"/>
        <v/>
      </c>
      <c r="P191" s="122" t="str">
        <f t="shared" si="7"/>
        <v/>
      </c>
    </row>
    <row r="192" spans="2:16" x14ac:dyDescent="0.15">
      <c r="B192" s="119">
        <f t="shared" si="8"/>
        <v>185</v>
      </c>
      <c r="C192" s="144"/>
      <c r="D192" s="143"/>
      <c r="E192" s="143"/>
      <c r="F192" s="142"/>
      <c r="G192" s="142"/>
      <c r="H192" s="142"/>
      <c r="I192" s="142"/>
      <c r="J192" s="142"/>
      <c r="K192" s="142"/>
      <c r="L192" s="142"/>
      <c r="M192" s="142"/>
      <c r="O192" s="122" t="str">
        <f t="shared" si="6"/>
        <v/>
      </c>
      <c r="P192" s="122" t="str">
        <f t="shared" si="7"/>
        <v/>
      </c>
    </row>
    <row r="193" spans="2:16" x14ac:dyDescent="0.15">
      <c r="B193" s="119">
        <f t="shared" si="8"/>
        <v>186</v>
      </c>
      <c r="C193" s="144"/>
      <c r="D193" s="143"/>
      <c r="E193" s="143"/>
      <c r="F193" s="142"/>
      <c r="G193" s="142"/>
      <c r="H193" s="142"/>
      <c r="I193" s="142"/>
      <c r="J193" s="142"/>
      <c r="K193" s="142"/>
      <c r="L193" s="142"/>
      <c r="M193" s="142"/>
      <c r="O193" s="122" t="str">
        <f t="shared" si="6"/>
        <v/>
      </c>
      <c r="P193" s="122" t="str">
        <f t="shared" si="7"/>
        <v/>
      </c>
    </row>
    <row r="194" spans="2:16" x14ac:dyDescent="0.15">
      <c r="B194" s="119">
        <f t="shared" si="8"/>
        <v>187</v>
      </c>
      <c r="C194" s="144"/>
      <c r="D194" s="143"/>
      <c r="E194" s="143"/>
      <c r="F194" s="142"/>
      <c r="G194" s="142"/>
      <c r="H194" s="142"/>
      <c r="I194" s="142"/>
      <c r="J194" s="142"/>
      <c r="K194" s="142"/>
      <c r="L194" s="142"/>
      <c r="M194" s="142"/>
      <c r="O194" s="122" t="str">
        <f t="shared" si="6"/>
        <v/>
      </c>
      <c r="P194" s="122" t="str">
        <f t="shared" si="7"/>
        <v/>
      </c>
    </row>
    <row r="195" spans="2:16" x14ac:dyDescent="0.15">
      <c r="B195" s="119">
        <f t="shared" si="8"/>
        <v>188</v>
      </c>
      <c r="C195" s="144"/>
      <c r="D195" s="143"/>
      <c r="E195" s="143"/>
      <c r="F195" s="142"/>
      <c r="G195" s="142"/>
      <c r="H195" s="142"/>
      <c r="I195" s="142"/>
      <c r="J195" s="142"/>
      <c r="K195" s="142"/>
      <c r="L195" s="142"/>
      <c r="M195" s="142"/>
      <c r="O195" s="122" t="str">
        <f t="shared" si="6"/>
        <v/>
      </c>
      <c r="P195" s="122" t="str">
        <f t="shared" si="7"/>
        <v/>
      </c>
    </row>
    <row r="196" spans="2:16" x14ac:dyDescent="0.15">
      <c r="B196" s="119">
        <f t="shared" si="8"/>
        <v>189</v>
      </c>
      <c r="C196" s="144"/>
      <c r="D196" s="143"/>
      <c r="E196" s="143"/>
      <c r="F196" s="142"/>
      <c r="G196" s="142"/>
      <c r="H196" s="142"/>
      <c r="I196" s="142"/>
      <c r="J196" s="142"/>
      <c r="K196" s="142"/>
      <c r="L196" s="142"/>
      <c r="M196" s="142"/>
      <c r="O196" s="122" t="str">
        <f t="shared" si="6"/>
        <v/>
      </c>
      <c r="P196" s="122" t="str">
        <f t="shared" si="7"/>
        <v/>
      </c>
    </row>
    <row r="197" spans="2:16" x14ac:dyDescent="0.15">
      <c r="B197" s="119">
        <f t="shared" si="8"/>
        <v>190</v>
      </c>
      <c r="C197" s="144"/>
      <c r="D197" s="143"/>
      <c r="E197" s="143"/>
      <c r="F197" s="142"/>
      <c r="G197" s="142"/>
      <c r="H197" s="142"/>
      <c r="I197" s="142"/>
      <c r="J197" s="142"/>
      <c r="K197" s="142"/>
      <c r="L197" s="142"/>
      <c r="M197" s="142"/>
      <c r="O197" s="122" t="str">
        <f t="shared" si="6"/>
        <v/>
      </c>
      <c r="P197" s="122" t="str">
        <f t="shared" si="7"/>
        <v/>
      </c>
    </row>
    <row r="198" spans="2:16" x14ac:dyDescent="0.15">
      <c r="B198" s="119">
        <f t="shared" si="8"/>
        <v>191</v>
      </c>
      <c r="C198" s="144"/>
      <c r="D198" s="143"/>
      <c r="E198" s="143"/>
      <c r="F198" s="142"/>
      <c r="G198" s="142"/>
      <c r="H198" s="142"/>
      <c r="I198" s="142"/>
      <c r="J198" s="142"/>
      <c r="K198" s="142"/>
      <c r="L198" s="142"/>
      <c r="M198" s="142"/>
      <c r="O198" s="122" t="str">
        <f t="shared" si="6"/>
        <v/>
      </c>
      <c r="P198" s="122" t="str">
        <f t="shared" si="7"/>
        <v/>
      </c>
    </row>
    <row r="199" spans="2:16" x14ac:dyDescent="0.15">
      <c r="B199" s="119">
        <f t="shared" si="8"/>
        <v>192</v>
      </c>
      <c r="C199" s="144"/>
      <c r="D199" s="143"/>
      <c r="E199" s="143"/>
      <c r="F199" s="142"/>
      <c r="G199" s="142"/>
      <c r="H199" s="142"/>
      <c r="I199" s="142"/>
      <c r="J199" s="142"/>
      <c r="K199" s="142"/>
      <c r="L199" s="142"/>
      <c r="M199" s="142"/>
      <c r="O199" s="122" t="str">
        <f t="shared" si="6"/>
        <v/>
      </c>
      <c r="P199" s="122" t="str">
        <f t="shared" si="7"/>
        <v/>
      </c>
    </row>
    <row r="200" spans="2:16" x14ac:dyDescent="0.15">
      <c r="B200" s="119">
        <f t="shared" si="8"/>
        <v>193</v>
      </c>
      <c r="C200" s="144"/>
      <c r="D200" s="143"/>
      <c r="E200" s="143"/>
      <c r="F200" s="142"/>
      <c r="G200" s="142"/>
      <c r="H200" s="142"/>
      <c r="I200" s="142"/>
      <c r="J200" s="142"/>
      <c r="K200" s="142"/>
      <c r="L200" s="142"/>
      <c r="M200" s="142"/>
      <c r="O200" s="122" t="str">
        <f t="shared" si="6"/>
        <v/>
      </c>
      <c r="P200" s="122" t="str">
        <f t="shared" si="7"/>
        <v/>
      </c>
    </row>
    <row r="201" spans="2:16" x14ac:dyDescent="0.15">
      <c r="B201" s="119">
        <f t="shared" si="8"/>
        <v>194</v>
      </c>
      <c r="C201" s="144"/>
      <c r="D201" s="143"/>
      <c r="E201" s="143"/>
      <c r="F201" s="142"/>
      <c r="G201" s="142"/>
      <c r="H201" s="142"/>
      <c r="I201" s="142"/>
      <c r="J201" s="142"/>
      <c r="K201" s="142"/>
      <c r="L201" s="142"/>
      <c r="M201" s="142"/>
      <c r="O201" s="122" t="str">
        <f t="shared" ref="O201:O207" si="9">IF(D201&lt;&gt;"",ROUNDDOWN(YEARFRAC(D201,L$4,3),0),"")</f>
        <v/>
      </c>
      <c r="P201" s="122" t="str">
        <f t="shared" ref="P201:P207" si="10">IF(E201&lt;&gt;"",ROUNDDOWN(YEARFRAC(E201,L$4,3),0),"")</f>
        <v/>
      </c>
    </row>
    <row r="202" spans="2:16" x14ac:dyDescent="0.15">
      <c r="B202" s="119">
        <f t="shared" ref="B202:B207" si="11">B201+1</f>
        <v>195</v>
      </c>
      <c r="C202" s="144"/>
      <c r="D202" s="143"/>
      <c r="E202" s="143"/>
      <c r="F202" s="142"/>
      <c r="G202" s="142"/>
      <c r="H202" s="142"/>
      <c r="I202" s="142"/>
      <c r="J202" s="142"/>
      <c r="K202" s="142"/>
      <c r="L202" s="142"/>
      <c r="M202" s="142"/>
      <c r="O202" s="122" t="str">
        <f t="shared" si="9"/>
        <v/>
      </c>
      <c r="P202" s="122" t="str">
        <f t="shared" si="10"/>
        <v/>
      </c>
    </row>
    <row r="203" spans="2:16" x14ac:dyDescent="0.15">
      <c r="B203" s="119">
        <f t="shared" si="11"/>
        <v>196</v>
      </c>
      <c r="C203" s="144"/>
      <c r="D203" s="143"/>
      <c r="E203" s="143"/>
      <c r="F203" s="142"/>
      <c r="G203" s="142"/>
      <c r="H203" s="142"/>
      <c r="I203" s="142"/>
      <c r="J203" s="142"/>
      <c r="K203" s="142"/>
      <c r="L203" s="142"/>
      <c r="M203" s="142"/>
      <c r="O203" s="122" t="str">
        <f t="shared" si="9"/>
        <v/>
      </c>
      <c r="P203" s="122" t="str">
        <f t="shared" si="10"/>
        <v/>
      </c>
    </row>
    <row r="204" spans="2:16" x14ac:dyDescent="0.15">
      <c r="B204" s="119">
        <f t="shared" si="11"/>
        <v>197</v>
      </c>
      <c r="C204" s="144"/>
      <c r="D204" s="143"/>
      <c r="E204" s="143"/>
      <c r="F204" s="142"/>
      <c r="G204" s="142"/>
      <c r="H204" s="142"/>
      <c r="I204" s="142"/>
      <c r="J204" s="142"/>
      <c r="K204" s="142"/>
      <c r="L204" s="142"/>
      <c r="M204" s="142"/>
      <c r="O204" s="122" t="str">
        <f t="shared" si="9"/>
        <v/>
      </c>
      <c r="P204" s="122" t="str">
        <f t="shared" si="10"/>
        <v/>
      </c>
    </row>
    <row r="205" spans="2:16" x14ac:dyDescent="0.15">
      <c r="B205" s="119">
        <f t="shared" si="11"/>
        <v>198</v>
      </c>
      <c r="C205" s="144"/>
      <c r="D205" s="143"/>
      <c r="E205" s="143"/>
      <c r="F205" s="142"/>
      <c r="G205" s="142"/>
      <c r="H205" s="142"/>
      <c r="I205" s="142"/>
      <c r="J205" s="142"/>
      <c r="K205" s="142"/>
      <c r="L205" s="142"/>
      <c r="M205" s="142"/>
      <c r="O205" s="122" t="str">
        <f t="shared" si="9"/>
        <v/>
      </c>
      <c r="P205" s="122" t="str">
        <f t="shared" si="10"/>
        <v/>
      </c>
    </row>
    <row r="206" spans="2:16" x14ac:dyDescent="0.15">
      <c r="B206" s="119">
        <f t="shared" si="11"/>
        <v>199</v>
      </c>
      <c r="C206" s="144"/>
      <c r="D206" s="143"/>
      <c r="E206" s="143"/>
      <c r="F206" s="142"/>
      <c r="G206" s="142"/>
      <c r="H206" s="142"/>
      <c r="I206" s="142"/>
      <c r="J206" s="142"/>
      <c r="K206" s="142"/>
      <c r="L206" s="142"/>
      <c r="M206" s="142"/>
      <c r="O206" s="122" t="str">
        <f t="shared" si="9"/>
        <v/>
      </c>
      <c r="P206" s="122" t="str">
        <f t="shared" si="10"/>
        <v/>
      </c>
    </row>
    <row r="207" spans="2:16" x14ac:dyDescent="0.15">
      <c r="B207" s="119">
        <f t="shared" si="11"/>
        <v>200</v>
      </c>
      <c r="C207" s="144"/>
      <c r="D207" s="143"/>
      <c r="E207" s="143"/>
      <c r="F207" s="142"/>
      <c r="G207" s="142"/>
      <c r="H207" s="142"/>
      <c r="I207" s="142"/>
      <c r="J207" s="142"/>
      <c r="K207" s="142"/>
      <c r="L207" s="142"/>
      <c r="M207" s="142"/>
      <c r="O207" s="122" t="str">
        <f t="shared" si="9"/>
        <v/>
      </c>
      <c r="P207" s="122" t="str">
        <f t="shared" si="10"/>
        <v/>
      </c>
    </row>
  </sheetData>
  <sheetProtection sheet="1" objects="1" scenarios="1"/>
  <mergeCells count="11">
    <mergeCell ref="O5:P6"/>
    <mergeCell ref="B2:M2"/>
    <mergeCell ref="F5:G5"/>
    <mergeCell ref="H5:M5"/>
    <mergeCell ref="B5:B7"/>
    <mergeCell ref="D5:D7"/>
    <mergeCell ref="E5:E7"/>
    <mergeCell ref="F6:G6"/>
    <mergeCell ref="H6:M6"/>
    <mergeCell ref="L4:M4"/>
    <mergeCell ref="C5:C7"/>
  </mergeCells>
  <phoneticPr fontId="1"/>
  <dataValidations count="2">
    <dataValidation imeMode="hiragana" allowBlank="1" showInputMessage="1" showErrorMessage="1" sqref="C8:C207" xr:uid="{00000000-0002-0000-0000-000000000000}"/>
    <dataValidation type="date" imeMode="off" operator="greaterThanOrEqual" allowBlank="1" showInputMessage="1" showErrorMessage="1" sqref="D8:E207" xr:uid="{00000000-0002-0000-0000-000001000000}">
      <formula1>1</formula1>
    </dataValidation>
  </dataValidations>
  <pageMargins left="0.7" right="0.7" top="0.75" bottom="0.75" header="0.3" footer="0.3"/>
  <pageSetup paperSize="9" scale="55" orientation="portrait" horizontalDpi="4294967293" verticalDpi="1200" r:id="rId1"/>
  <rowBreaks count="1" manualBreakCount="1">
    <brk id="100" max="1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WORK!$C$2</xm:f>
          </x14:formula1>
          <xm:sqref>H8:M207</xm:sqref>
        </x14:dataValidation>
        <x14:dataValidation type="list" showInputMessage="1" showErrorMessage="1" xr:uid="{00000000-0002-0000-0000-000003000000}">
          <x14:formula1>
            <xm:f>WORK!$B$2</xm:f>
          </x14:formula1>
          <xm:sqref>F8:G25 F26 F27:G207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207"/>
  <sheetViews>
    <sheetView view="pageBreakPreview" zoomScaleNormal="100" zoomScaleSheetLayoutView="100" workbookViewId="0">
      <pane xSplit="6" ySplit="7" topLeftCell="G177" activePane="bottomRight" state="frozen"/>
      <selection pane="topRight" activeCell="F1" sqref="F1"/>
      <selection pane="bottomLeft" activeCell="A8" sqref="A8"/>
      <selection pane="bottomRight"/>
    </sheetView>
  </sheetViews>
  <sheetFormatPr defaultRowHeight="13.5" x14ac:dyDescent="0.15"/>
  <cols>
    <col min="1" max="1" width="2.75" customWidth="1"/>
    <col min="3" max="3" width="15" customWidth="1"/>
    <col min="4" max="5" width="15.75" customWidth="1"/>
    <col min="6" max="6" width="17.75" customWidth="1"/>
    <col min="10" max="10" width="20.5" bestFit="1" customWidth="1"/>
    <col min="15" max="15" width="2.75" customWidth="1"/>
    <col min="16" max="16" width="9.5" hidden="1" customWidth="1"/>
    <col min="17" max="17" width="8.875" hidden="1" customWidth="1"/>
  </cols>
  <sheetData>
    <row r="2" spans="2:17" ht="18.75" x14ac:dyDescent="0.15">
      <c r="B2" s="184" t="s">
        <v>267</v>
      </c>
      <c r="C2" s="184"/>
      <c r="D2" s="184"/>
      <c r="E2" s="184"/>
      <c r="F2" s="184"/>
      <c r="G2" s="184"/>
      <c r="H2" s="184"/>
      <c r="I2" s="184"/>
      <c r="J2" s="184"/>
      <c r="K2" s="184"/>
      <c r="L2" s="184"/>
      <c r="M2" s="184"/>
      <c r="N2" s="184"/>
    </row>
    <row r="3" spans="2:17" ht="18.75" x14ac:dyDescent="0.15">
      <c r="B3" s="126" t="s">
        <v>282</v>
      </c>
      <c r="C3" s="145"/>
      <c r="D3" s="145"/>
      <c r="E3" s="145"/>
      <c r="F3" s="145"/>
      <c r="G3" s="145"/>
      <c r="H3" s="145"/>
      <c r="I3" s="145"/>
      <c r="J3" s="145"/>
      <c r="K3" s="145"/>
      <c r="L3" s="145"/>
      <c r="M3" s="145"/>
      <c r="N3" s="145"/>
    </row>
    <row r="4" spans="2:17" x14ac:dyDescent="0.15">
      <c r="L4" t="s">
        <v>230</v>
      </c>
      <c r="M4" s="195">
        <v>44012</v>
      </c>
      <c r="N4" s="195"/>
    </row>
    <row r="5" spans="2:17" x14ac:dyDescent="0.15">
      <c r="B5" s="188" t="s">
        <v>213</v>
      </c>
      <c r="C5" s="191" t="s">
        <v>266</v>
      </c>
      <c r="D5" s="191" t="s">
        <v>227</v>
      </c>
      <c r="E5" s="191" t="s">
        <v>268</v>
      </c>
      <c r="F5" s="191" t="s">
        <v>228</v>
      </c>
      <c r="G5" s="185" t="s">
        <v>221</v>
      </c>
      <c r="H5" s="186"/>
      <c r="I5" s="185" t="s">
        <v>214</v>
      </c>
      <c r="J5" s="187"/>
      <c r="K5" s="187"/>
      <c r="L5" s="187"/>
      <c r="M5" s="187"/>
      <c r="N5" s="186"/>
      <c r="P5" s="180" t="s">
        <v>237</v>
      </c>
      <c r="Q5" s="181"/>
    </row>
    <row r="6" spans="2:17" x14ac:dyDescent="0.15">
      <c r="B6" s="189"/>
      <c r="C6" s="196"/>
      <c r="D6" s="189"/>
      <c r="E6" s="189"/>
      <c r="F6" s="189"/>
      <c r="G6" s="192" t="s">
        <v>224</v>
      </c>
      <c r="H6" s="193"/>
      <c r="I6" s="192" t="s">
        <v>225</v>
      </c>
      <c r="J6" s="194"/>
      <c r="K6" s="194"/>
      <c r="L6" s="194"/>
      <c r="M6" s="194"/>
      <c r="N6" s="193"/>
      <c r="P6" s="182"/>
      <c r="Q6" s="183"/>
    </row>
    <row r="7" spans="2:17" x14ac:dyDescent="0.15">
      <c r="B7" s="190"/>
      <c r="C7" s="197"/>
      <c r="D7" s="190"/>
      <c r="E7" s="190"/>
      <c r="F7" s="190"/>
      <c r="G7" s="115" t="s">
        <v>222</v>
      </c>
      <c r="H7" s="115" t="s">
        <v>223</v>
      </c>
      <c r="I7" s="115" t="s">
        <v>215</v>
      </c>
      <c r="J7" s="115" t="s">
        <v>216</v>
      </c>
      <c r="K7" s="115" t="s">
        <v>217</v>
      </c>
      <c r="L7" s="115" t="s">
        <v>218</v>
      </c>
      <c r="M7" s="115" t="s">
        <v>219</v>
      </c>
      <c r="N7" s="115" t="s">
        <v>220</v>
      </c>
      <c r="P7" s="115" t="s">
        <v>235</v>
      </c>
      <c r="Q7" s="115" t="s">
        <v>236</v>
      </c>
    </row>
    <row r="8" spans="2:17" x14ac:dyDescent="0.15">
      <c r="B8" s="146">
        <f>ROW()-7</f>
        <v>1</v>
      </c>
      <c r="C8" s="144"/>
      <c r="D8" s="143"/>
      <c r="E8" s="143"/>
      <c r="F8" s="143"/>
      <c r="G8" s="179"/>
      <c r="H8" s="179"/>
      <c r="I8" s="147"/>
      <c r="J8" s="179"/>
      <c r="K8" s="179"/>
      <c r="L8" s="179"/>
      <c r="M8" s="179"/>
      <c r="N8" s="179"/>
      <c r="P8" s="122" t="str">
        <f>IF(D8&lt;&gt;"",ROUNDDOWN(YEARFRAC(D8,E8,3),0),"")</f>
        <v/>
      </c>
      <c r="Q8" s="122" t="str">
        <f>IF(F8&lt;&gt;"",ROUNDDOWN(YEARFRAC(F8,M$4,3),0),"")</f>
        <v/>
      </c>
    </row>
    <row r="9" spans="2:17" x14ac:dyDescent="0.15">
      <c r="B9" s="146">
        <f>B8+1</f>
        <v>2</v>
      </c>
      <c r="C9" s="144"/>
      <c r="D9" s="143"/>
      <c r="E9" s="143"/>
      <c r="F9" s="143"/>
      <c r="G9" s="179"/>
      <c r="H9" s="179"/>
      <c r="I9" s="179"/>
      <c r="J9" s="179"/>
      <c r="K9" s="179"/>
      <c r="L9" s="179"/>
      <c r="M9" s="179"/>
      <c r="N9" s="179"/>
      <c r="P9" s="122" t="str">
        <f t="shared" ref="P9:P72" si="0">IF(D9&lt;&gt;"",ROUNDDOWN(YEARFRAC(D9,E9,3),0),"")</f>
        <v/>
      </c>
      <c r="Q9" s="122" t="str">
        <f t="shared" ref="Q9:Q72" si="1">IF(F9&lt;&gt;"",ROUNDDOWN(YEARFRAC(F9,M$4,3),0),"")</f>
        <v/>
      </c>
    </row>
    <row r="10" spans="2:17" x14ac:dyDescent="0.15">
      <c r="B10" s="146">
        <f t="shared" ref="B10:B73" si="2">B9+1</f>
        <v>3</v>
      </c>
      <c r="C10" s="144"/>
      <c r="D10" s="143"/>
      <c r="E10" s="143"/>
      <c r="F10" s="143"/>
      <c r="G10" s="179"/>
      <c r="H10" s="179"/>
      <c r="I10" s="179"/>
      <c r="J10" s="179"/>
      <c r="K10" s="179"/>
      <c r="L10" s="179"/>
      <c r="M10" s="179"/>
      <c r="N10" s="179"/>
      <c r="P10" s="122" t="str">
        <f t="shared" si="0"/>
        <v/>
      </c>
      <c r="Q10" s="122" t="str">
        <f t="shared" si="1"/>
        <v/>
      </c>
    </row>
    <row r="11" spans="2:17" x14ac:dyDescent="0.15">
      <c r="B11" s="146">
        <f t="shared" si="2"/>
        <v>4</v>
      </c>
      <c r="C11" s="144"/>
      <c r="D11" s="143"/>
      <c r="E11" s="143"/>
      <c r="F11" s="143"/>
      <c r="G11" s="179"/>
      <c r="H11" s="179"/>
      <c r="I11" s="179"/>
      <c r="J11" s="179"/>
      <c r="K11" s="179"/>
      <c r="L11" s="179"/>
      <c r="M11" s="179"/>
      <c r="N11" s="179"/>
      <c r="P11" s="122" t="str">
        <f t="shared" si="0"/>
        <v/>
      </c>
      <c r="Q11" s="122" t="str">
        <f t="shared" si="1"/>
        <v/>
      </c>
    </row>
    <row r="12" spans="2:17" x14ac:dyDescent="0.15">
      <c r="B12" s="146">
        <f t="shared" si="2"/>
        <v>5</v>
      </c>
      <c r="C12" s="144"/>
      <c r="D12" s="143"/>
      <c r="E12" s="143"/>
      <c r="F12" s="143"/>
      <c r="G12" s="179"/>
      <c r="H12" s="179"/>
      <c r="I12" s="179"/>
      <c r="J12" s="179"/>
      <c r="K12" s="179"/>
      <c r="L12" s="179"/>
      <c r="M12" s="179"/>
      <c r="N12" s="179"/>
      <c r="P12" s="122" t="str">
        <f t="shared" si="0"/>
        <v/>
      </c>
      <c r="Q12" s="122" t="str">
        <f t="shared" si="1"/>
        <v/>
      </c>
    </row>
    <row r="13" spans="2:17" x14ac:dyDescent="0.15">
      <c r="B13" s="146">
        <f t="shared" si="2"/>
        <v>6</v>
      </c>
      <c r="C13" s="144"/>
      <c r="D13" s="143"/>
      <c r="E13" s="143"/>
      <c r="F13" s="143"/>
      <c r="G13" s="179"/>
      <c r="H13" s="179"/>
      <c r="I13" s="179"/>
      <c r="J13" s="179"/>
      <c r="K13" s="179"/>
      <c r="L13" s="179"/>
      <c r="M13" s="179"/>
      <c r="N13" s="179"/>
      <c r="P13" s="122" t="str">
        <f t="shared" si="0"/>
        <v/>
      </c>
      <c r="Q13" s="122" t="str">
        <f t="shared" si="1"/>
        <v/>
      </c>
    </row>
    <row r="14" spans="2:17" x14ac:dyDescent="0.15">
      <c r="B14" s="146">
        <f t="shared" si="2"/>
        <v>7</v>
      </c>
      <c r="C14" s="144"/>
      <c r="D14" s="143"/>
      <c r="E14" s="143"/>
      <c r="F14" s="143"/>
      <c r="G14" s="179"/>
      <c r="H14" s="179"/>
      <c r="I14" s="179"/>
      <c r="J14" s="179"/>
      <c r="K14" s="179"/>
      <c r="L14" s="179"/>
      <c r="M14" s="179"/>
      <c r="N14" s="179"/>
      <c r="P14" s="122" t="str">
        <f t="shared" si="0"/>
        <v/>
      </c>
      <c r="Q14" s="122" t="str">
        <f t="shared" si="1"/>
        <v/>
      </c>
    </row>
    <row r="15" spans="2:17" x14ac:dyDescent="0.15">
      <c r="B15" s="146">
        <f t="shared" si="2"/>
        <v>8</v>
      </c>
      <c r="C15" s="144"/>
      <c r="D15" s="143"/>
      <c r="E15" s="143"/>
      <c r="F15" s="143"/>
      <c r="G15" s="179"/>
      <c r="H15" s="179"/>
      <c r="I15" s="179"/>
      <c r="J15" s="179"/>
      <c r="K15" s="179"/>
      <c r="L15" s="179"/>
      <c r="M15" s="179"/>
      <c r="N15" s="179"/>
      <c r="P15" s="122" t="str">
        <f t="shared" si="0"/>
        <v/>
      </c>
      <c r="Q15" s="122" t="str">
        <f t="shared" si="1"/>
        <v/>
      </c>
    </row>
    <row r="16" spans="2:17" x14ac:dyDescent="0.15">
      <c r="B16" s="146">
        <f t="shared" si="2"/>
        <v>9</v>
      </c>
      <c r="C16" s="144"/>
      <c r="D16" s="143"/>
      <c r="E16" s="143"/>
      <c r="F16" s="143"/>
      <c r="G16" s="179"/>
      <c r="H16" s="179"/>
      <c r="I16" s="179"/>
      <c r="J16" s="179"/>
      <c r="K16" s="179"/>
      <c r="L16" s="179"/>
      <c r="M16" s="179"/>
      <c r="N16" s="179"/>
      <c r="P16" s="122" t="str">
        <f t="shared" si="0"/>
        <v/>
      </c>
      <c r="Q16" s="122" t="str">
        <f t="shared" si="1"/>
        <v/>
      </c>
    </row>
    <row r="17" spans="2:17" x14ac:dyDescent="0.15">
      <c r="B17" s="146">
        <f t="shared" si="2"/>
        <v>10</v>
      </c>
      <c r="C17" s="144"/>
      <c r="D17" s="143"/>
      <c r="E17" s="143"/>
      <c r="F17" s="143"/>
      <c r="G17" s="179"/>
      <c r="H17" s="179"/>
      <c r="I17" s="179"/>
      <c r="J17" s="179"/>
      <c r="K17" s="179"/>
      <c r="L17" s="179"/>
      <c r="M17" s="179"/>
      <c r="N17" s="179"/>
      <c r="P17" s="122" t="str">
        <f t="shared" si="0"/>
        <v/>
      </c>
      <c r="Q17" s="122" t="str">
        <f t="shared" si="1"/>
        <v/>
      </c>
    </row>
    <row r="18" spans="2:17" x14ac:dyDescent="0.15">
      <c r="B18" s="146">
        <f t="shared" si="2"/>
        <v>11</v>
      </c>
      <c r="C18" s="144"/>
      <c r="D18" s="143"/>
      <c r="E18" s="143"/>
      <c r="F18" s="143"/>
      <c r="G18" s="179"/>
      <c r="H18" s="179"/>
      <c r="I18" s="179"/>
      <c r="J18" s="179"/>
      <c r="K18" s="179"/>
      <c r="L18" s="179"/>
      <c r="M18" s="179"/>
      <c r="N18" s="179"/>
      <c r="P18" s="122" t="str">
        <f t="shared" si="0"/>
        <v/>
      </c>
      <c r="Q18" s="122" t="str">
        <f t="shared" si="1"/>
        <v/>
      </c>
    </row>
    <row r="19" spans="2:17" x14ac:dyDescent="0.15">
      <c r="B19" s="146">
        <f t="shared" si="2"/>
        <v>12</v>
      </c>
      <c r="C19" s="144"/>
      <c r="D19" s="143"/>
      <c r="E19" s="143"/>
      <c r="F19" s="143"/>
      <c r="G19" s="179"/>
      <c r="H19" s="179"/>
      <c r="I19" s="179"/>
      <c r="J19" s="179"/>
      <c r="K19" s="179"/>
      <c r="L19" s="179"/>
      <c r="M19" s="179"/>
      <c r="N19" s="179"/>
      <c r="P19" s="122" t="str">
        <f t="shared" si="0"/>
        <v/>
      </c>
      <c r="Q19" s="122" t="str">
        <f t="shared" si="1"/>
        <v/>
      </c>
    </row>
    <row r="20" spans="2:17" x14ac:dyDescent="0.15">
      <c r="B20" s="146">
        <f t="shared" si="2"/>
        <v>13</v>
      </c>
      <c r="C20" s="144"/>
      <c r="D20" s="143"/>
      <c r="E20" s="143"/>
      <c r="F20" s="143"/>
      <c r="G20" s="179"/>
      <c r="H20" s="179"/>
      <c r="I20" s="179"/>
      <c r="J20" s="179"/>
      <c r="K20" s="179"/>
      <c r="L20" s="179"/>
      <c r="M20" s="179"/>
      <c r="N20" s="179"/>
      <c r="P20" s="122" t="str">
        <f t="shared" si="0"/>
        <v/>
      </c>
      <c r="Q20" s="122" t="str">
        <f t="shared" si="1"/>
        <v/>
      </c>
    </row>
    <row r="21" spans="2:17" x14ac:dyDescent="0.15">
      <c r="B21" s="146">
        <f t="shared" si="2"/>
        <v>14</v>
      </c>
      <c r="C21" s="144"/>
      <c r="D21" s="143"/>
      <c r="E21" s="143"/>
      <c r="F21" s="143"/>
      <c r="G21" s="179"/>
      <c r="H21" s="179"/>
      <c r="I21" s="179"/>
      <c r="J21" s="179"/>
      <c r="K21" s="179"/>
      <c r="L21" s="179"/>
      <c r="M21" s="179"/>
      <c r="N21" s="179"/>
      <c r="P21" s="122" t="str">
        <f t="shared" si="0"/>
        <v/>
      </c>
      <c r="Q21" s="122" t="str">
        <f t="shared" si="1"/>
        <v/>
      </c>
    </row>
    <row r="22" spans="2:17" x14ac:dyDescent="0.15">
      <c r="B22" s="146">
        <f t="shared" si="2"/>
        <v>15</v>
      </c>
      <c r="C22" s="144"/>
      <c r="D22" s="143"/>
      <c r="E22" s="143"/>
      <c r="F22" s="143"/>
      <c r="G22" s="179"/>
      <c r="H22" s="179"/>
      <c r="I22" s="179"/>
      <c r="J22" s="179"/>
      <c r="K22" s="179"/>
      <c r="L22" s="179"/>
      <c r="M22" s="179"/>
      <c r="N22" s="179"/>
      <c r="P22" s="122" t="str">
        <f t="shared" si="0"/>
        <v/>
      </c>
      <c r="Q22" s="122" t="str">
        <f t="shared" si="1"/>
        <v/>
      </c>
    </row>
    <row r="23" spans="2:17" x14ac:dyDescent="0.15">
      <c r="B23" s="146">
        <f t="shared" si="2"/>
        <v>16</v>
      </c>
      <c r="C23" s="144"/>
      <c r="D23" s="143"/>
      <c r="E23" s="143"/>
      <c r="F23" s="143"/>
      <c r="G23" s="179"/>
      <c r="H23" s="179"/>
      <c r="I23" s="179"/>
      <c r="J23" s="179"/>
      <c r="K23" s="179"/>
      <c r="L23" s="179"/>
      <c r="M23" s="179"/>
      <c r="N23" s="179"/>
      <c r="P23" s="122" t="str">
        <f t="shared" si="0"/>
        <v/>
      </c>
      <c r="Q23" s="122" t="str">
        <f t="shared" si="1"/>
        <v/>
      </c>
    </row>
    <row r="24" spans="2:17" x14ac:dyDescent="0.15">
      <c r="B24" s="146">
        <f t="shared" si="2"/>
        <v>17</v>
      </c>
      <c r="C24" s="144"/>
      <c r="D24" s="143"/>
      <c r="E24" s="143"/>
      <c r="F24" s="143"/>
      <c r="G24" s="179"/>
      <c r="H24" s="179"/>
      <c r="I24" s="179"/>
      <c r="J24" s="179"/>
      <c r="K24" s="179"/>
      <c r="L24" s="179"/>
      <c r="M24" s="179"/>
      <c r="N24" s="179"/>
      <c r="P24" s="122" t="str">
        <f t="shared" si="0"/>
        <v/>
      </c>
      <c r="Q24" s="122" t="str">
        <f t="shared" si="1"/>
        <v/>
      </c>
    </row>
    <row r="25" spans="2:17" x14ac:dyDescent="0.15">
      <c r="B25" s="146">
        <f t="shared" si="2"/>
        <v>18</v>
      </c>
      <c r="C25" s="144"/>
      <c r="D25" s="143"/>
      <c r="E25" s="143"/>
      <c r="F25" s="143"/>
      <c r="G25" s="179"/>
      <c r="H25" s="179"/>
      <c r="I25" s="179"/>
      <c r="J25" s="179"/>
      <c r="K25" s="179"/>
      <c r="L25" s="179"/>
      <c r="M25" s="179"/>
      <c r="N25" s="179"/>
      <c r="P25" s="122" t="str">
        <f t="shared" si="0"/>
        <v/>
      </c>
      <c r="Q25" s="122" t="str">
        <f t="shared" si="1"/>
        <v/>
      </c>
    </row>
    <row r="26" spans="2:17" x14ac:dyDescent="0.15">
      <c r="B26" s="146">
        <f t="shared" si="2"/>
        <v>19</v>
      </c>
      <c r="C26" s="144"/>
      <c r="D26" s="143"/>
      <c r="E26" s="143"/>
      <c r="F26" s="143"/>
      <c r="G26" s="179"/>
      <c r="H26" s="179"/>
      <c r="I26" s="179"/>
      <c r="J26" s="179"/>
      <c r="K26" s="179"/>
      <c r="L26" s="179"/>
      <c r="M26" s="179"/>
      <c r="N26" s="179"/>
      <c r="P26" s="122" t="str">
        <f t="shared" si="0"/>
        <v/>
      </c>
      <c r="Q26" s="122" t="str">
        <f t="shared" si="1"/>
        <v/>
      </c>
    </row>
    <row r="27" spans="2:17" x14ac:dyDescent="0.15">
      <c r="B27" s="146">
        <f t="shared" si="2"/>
        <v>20</v>
      </c>
      <c r="C27" s="144"/>
      <c r="D27" s="143"/>
      <c r="E27" s="143"/>
      <c r="F27" s="143"/>
      <c r="G27" s="179"/>
      <c r="H27" s="179"/>
      <c r="I27" s="179"/>
      <c r="J27" s="179"/>
      <c r="K27" s="179"/>
      <c r="L27" s="179"/>
      <c r="M27" s="179"/>
      <c r="N27" s="179"/>
      <c r="P27" s="122" t="str">
        <f t="shared" si="0"/>
        <v/>
      </c>
      <c r="Q27" s="122" t="str">
        <f t="shared" si="1"/>
        <v/>
      </c>
    </row>
    <row r="28" spans="2:17" x14ac:dyDescent="0.15">
      <c r="B28" s="146">
        <f t="shared" si="2"/>
        <v>21</v>
      </c>
      <c r="C28" s="144"/>
      <c r="D28" s="143"/>
      <c r="E28" s="143"/>
      <c r="F28" s="143"/>
      <c r="G28" s="179"/>
      <c r="H28" s="179"/>
      <c r="I28" s="179"/>
      <c r="J28" s="179"/>
      <c r="K28" s="179"/>
      <c r="L28" s="179"/>
      <c r="M28" s="179"/>
      <c r="N28" s="179"/>
      <c r="P28" s="122" t="str">
        <f t="shared" si="0"/>
        <v/>
      </c>
      <c r="Q28" s="122" t="str">
        <f t="shared" si="1"/>
        <v/>
      </c>
    </row>
    <row r="29" spans="2:17" x14ac:dyDescent="0.15">
      <c r="B29" s="146">
        <f t="shared" si="2"/>
        <v>22</v>
      </c>
      <c r="C29" s="144"/>
      <c r="D29" s="143"/>
      <c r="E29" s="143"/>
      <c r="F29" s="143"/>
      <c r="G29" s="179"/>
      <c r="H29" s="179"/>
      <c r="I29" s="179"/>
      <c r="J29" s="179"/>
      <c r="K29" s="179"/>
      <c r="L29" s="179"/>
      <c r="M29" s="179"/>
      <c r="N29" s="179"/>
      <c r="P29" s="122" t="str">
        <f t="shared" si="0"/>
        <v/>
      </c>
      <c r="Q29" s="122" t="str">
        <f t="shared" si="1"/>
        <v/>
      </c>
    </row>
    <row r="30" spans="2:17" x14ac:dyDescent="0.15">
      <c r="B30" s="146">
        <f t="shared" si="2"/>
        <v>23</v>
      </c>
      <c r="C30" s="144"/>
      <c r="D30" s="143"/>
      <c r="E30" s="143"/>
      <c r="F30" s="143"/>
      <c r="G30" s="179"/>
      <c r="H30" s="179"/>
      <c r="I30" s="179"/>
      <c r="J30" s="179"/>
      <c r="K30" s="179"/>
      <c r="L30" s="179"/>
      <c r="M30" s="179"/>
      <c r="N30" s="179"/>
      <c r="P30" s="122" t="str">
        <f t="shared" si="0"/>
        <v/>
      </c>
      <c r="Q30" s="122" t="str">
        <f t="shared" si="1"/>
        <v/>
      </c>
    </row>
    <row r="31" spans="2:17" x14ac:dyDescent="0.15">
      <c r="B31" s="146">
        <f t="shared" si="2"/>
        <v>24</v>
      </c>
      <c r="C31" s="144"/>
      <c r="D31" s="143"/>
      <c r="E31" s="143"/>
      <c r="F31" s="143"/>
      <c r="G31" s="179"/>
      <c r="H31" s="179"/>
      <c r="I31" s="179"/>
      <c r="J31" s="179"/>
      <c r="K31" s="179"/>
      <c r="L31" s="179"/>
      <c r="M31" s="179"/>
      <c r="N31" s="179"/>
      <c r="P31" s="122" t="str">
        <f t="shared" si="0"/>
        <v/>
      </c>
      <c r="Q31" s="122" t="str">
        <f t="shared" si="1"/>
        <v/>
      </c>
    </row>
    <row r="32" spans="2:17" x14ac:dyDescent="0.15">
      <c r="B32" s="146">
        <f t="shared" si="2"/>
        <v>25</v>
      </c>
      <c r="C32" s="144"/>
      <c r="D32" s="143"/>
      <c r="E32" s="143"/>
      <c r="F32" s="143"/>
      <c r="G32" s="179"/>
      <c r="H32" s="179"/>
      <c r="I32" s="179"/>
      <c r="J32" s="179"/>
      <c r="K32" s="179"/>
      <c r="L32" s="179"/>
      <c r="M32" s="179"/>
      <c r="N32" s="179"/>
      <c r="P32" s="122" t="str">
        <f t="shared" si="0"/>
        <v/>
      </c>
      <c r="Q32" s="122" t="str">
        <f t="shared" si="1"/>
        <v/>
      </c>
    </row>
    <row r="33" spans="2:17" x14ac:dyDescent="0.15">
      <c r="B33" s="146">
        <f t="shared" si="2"/>
        <v>26</v>
      </c>
      <c r="C33" s="144"/>
      <c r="D33" s="143"/>
      <c r="E33" s="143"/>
      <c r="F33" s="143"/>
      <c r="G33" s="179"/>
      <c r="H33" s="179"/>
      <c r="I33" s="179"/>
      <c r="J33" s="179"/>
      <c r="K33" s="179"/>
      <c r="L33" s="179"/>
      <c r="M33" s="179"/>
      <c r="N33" s="179"/>
      <c r="P33" s="122" t="str">
        <f t="shared" si="0"/>
        <v/>
      </c>
      <c r="Q33" s="122" t="str">
        <f t="shared" si="1"/>
        <v/>
      </c>
    </row>
    <row r="34" spans="2:17" x14ac:dyDescent="0.15">
      <c r="B34" s="146">
        <f t="shared" si="2"/>
        <v>27</v>
      </c>
      <c r="C34" s="144"/>
      <c r="D34" s="143"/>
      <c r="E34" s="143"/>
      <c r="F34" s="143"/>
      <c r="G34" s="179"/>
      <c r="H34" s="179"/>
      <c r="I34" s="179"/>
      <c r="J34" s="179"/>
      <c r="K34" s="179"/>
      <c r="L34" s="179"/>
      <c r="M34" s="179"/>
      <c r="N34" s="179"/>
      <c r="P34" s="122" t="str">
        <f t="shared" si="0"/>
        <v/>
      </c>
      <c r="Q34" s="122" t="str">
        <f t="shared" si="1"/>
        <v/>
      </c>
    </row>
    <row r="35" spans="2:17" x14ac:dyDescent="0.15">
      <c r="B35" s="146">
        <f t="shared" si="2"/>
        <v>28</v>
      </c>
      <c r="C35" s="144"/>
      <c r="D35" s="143"/>
      <c r="E35" s="143"/>
      <c r="F35" s="143"/>
      <c r="G35" s="179"/>
      <c r="H35" s="179"/>
      <c r="I35" s="179"/>
      <c r="J35" s="179"/>
      <c r="K35" s="179"/>
      <c r="L35" s="179"/>
      <c r="M35" s="179"/>
      <c r="N35" s="179"/>
      <c r="P35" s="122" t="str">
        <f t="shared" si="0"/>
        <v/>
      </c>
      <c r="Q35" s="122" t="str">
        <f t="shared" si="1"/>
        <v/>
      </c>
    </row>
    <row r="36" spans="2:17" x14ac:dyDescent="0.15">
      <c r="B36" s="146">
        <f t="shared" si="2"/>
        <v>29</v>
      </c>
      <c r="C36" s="144"/>
      <c r="D36" s="143"/>
      <c r="E36" s="143"/>
      <c r="F36" s="143"/>
      <c r="G36" s="179"/>
      <c r="H36" s="179"/>
      <c r="I36" s="179"/>
      <c r="J36" s="179"/>
      <c r="K36" s="179"/>
      <c r="L36" s="179"/>
      <c r="M36" s="179"/>
      <c r="N36" s="179"/>
      <c r="P36" s="122" t="str">
        <f t="shared" si="0"/>
        <v/>
      </c>
      <c r="Q36" s="122" t="str">
        <f t="shared" si="1"/>
        <v/>
      </c>
    </row>
    <row r="37" spans="2:17" x14ac:dyDescent="0.15">
      <c r="B37" s="146">
        <f t="shared" si="2"/>
        <v>30</v>
      </c>
      <c r="C37" s="144"/>
      <c r="D37" s="143"/>
      <c r="E37" s="143"/>
      <c r="F37" s="143"/>
      <c r="G37" s="179"/>
      <c r="H37" s="179"/>
      <c r="I37" s="179"/>
      <c r="J37" s="179"/>
      <c r="K37" s="179"/>
      <c r="L37" s="179"/>
      <c r="M37" s="179"/>
      <c r="N37" s="179"/>
      <c r="P37" s="122" t="str">
        <f t="shared" si="0"/>
        <v/>
      </c>
      <c r="Q37" s="122" t="str">
        <f t="shared" si="1"/>
        <v/>
      </c>
    </row>
    <row r="38" spans="2:17" x14ac:dyDescent="0.15">
      <c r="B38" s="146">
        <f t="shared" si="2"/>
        <v>31</v>
      </c>
      <c r="C38" s="144"/>
      <c r="D38" s="143"/>
      <c r="E38" s="143"/>
      <c r="F38" s="143"/>
      <c r="G38" s="179"/>
      <c r="H38" s="179"/>
      <c r="I38" s="179"/>
      <c r="J38" s="179"/>
      <c r="K38" s="179"/>
      <c r="L38" s="179"/>
      <c r="M38" s="179"/>
      <c r="N38" s="179"/>
      <c r="P38" s="122" t="str">
        <f t="shared" si="0"/>
        <v/>
      </c>
      <c r="Q38" s="122" t="str">
        <f t="shared" si="1"/>
        <v/>
      </c>
    </row>
    <row r="39" spans="2:17" x14ac:dyDescent="0.15">
      <c r="B39" s="146">
        <f t="shared" si="2"/>
        <v>32</v>
      </c>
      <c r="C39" s="144"/>
      <c r="D39" s="143"/>
      <c r="E39" s="143"/>
      <c r="F39" s="143"/>
      <c r="G39" s="179"/>
      <c r="H39" s="179"/>
      <c r="I39" s="179"/>
      <c r="J39" s="179"/>
      <c r="K39" s="179"/>
      <c r="L39" s="179"/>
      <c r="M39" s="179"/>
      <c r="N39" s="179"/>
      <c r="P39" s="122" t="str">
        <f t="shared" si="0"/>
        <v/>
      </c>
      <c r="Q39" s="122" t="str">
        <f t="shared" si="1"/>
        <v/>
      </c>
    </row>
    <row r="40" spans="2:17" x14ac:dyDescent="0.15">
      <c r="B40" s="146">
        <f t="shared" si="2"/>
        <v>33</v>
      </c>
      <c r="C40" s="144"/>
      <c r="D40" s="143"/>
      <c r="E40" s="143"/>
      <c r="F40" s="143"/>
      <c r="G40" s="147"/>
      <c r="H40" s="147"/>
      <c r="I40" s="147"/>
      <c r="J40" s="147"/>
      <c r="K40" s="147"/>
      <c r="L40" s="147"/>
      <c r="M40" s="147"/>
      <c r="N40" s="147"/>
      <c r="P40" s="122" t="str">
        <f t="shared" si="0"/>
        <v/>
      </c>
      <c r="Q40" s="122" t="str">
        <f t="shared" si="1"/>
        <v/>
      </c>
    </row>
    <row r="41" spans="2:17" x14ac:dyDescent="0.15">
      <c r="B41" s="146">
        <f t="shared" si="2"/>
        <v>34</v>
      </c>
      <c r="C41" s="144"/>
      <c r="D41" s="143"/>
      <c r="E41" s="143"/>
      <c r="F41" s="143"/>
      <c r="G41" s="147"/>
      <c r="H41" s="147"/>
      <c r="I41" s="147"/>
      <c r="J41" s="147"/>
      <c r="K41" s="147"/>
      <c r="L41" s="147"/>
      <c r="M41" s="147"/>
      <c r="N41" s="147"/>
      <c r="P41" s="122" t="str">
        <f t="shared" si="0"/>
        <v/>
      </c>
      <c r="Q41" s="122" t="str">
        <f t="shared" si="1"/>
        <v/>
      </c>
    </row>
    <row r="42" spans="2:17" x14ac:dyDescent="0.15">
      <c r="B42" s="146">
        <f t="shared" si="2"/>
        <v>35</v>
      </c>
      <c r="C42" s="144"/>
      <c r="D42" s="143"/>
      <c r="E42" s="143"/>
      <c r="F42" s="143"/>
      <c r="G42" s="147"/>
      <c r="H42" s="147"/>
      <c r="I42" s="147"/>
      <c r="J42" s="147"/>
      <c r="K42" s="147"/>
      <c r="L42" s="147"/>
      <c r="M42" s="147"/>
      <c r="N42" s="147"/>
      <c r="P42" s="122" t="str">
        <f t="shared" si="0"/>
        <v/>
      </c>
      <c r="Q42" s="122" t="str">
        <f t="shared" si="1"/>
        <v/>
      </c>
    </row>
    <row r="43" spans="2:17" x14ac:dyDescent="0.15">
      <c r="B43" s="146">
        <f t="shared" si="2"/>
        <v>36</v>
      </c>
      <c r="C43" s="144"/>
      <c r="D43" s="143"/>
      <c r="E43" s="143"/>
      <c r="F43" s="143"/>
      <c r="G43" s="147"/>
      <c r="H43" s="147"/>
      <c r="I43" s="147"/>
      <c r="J43" s="147"/>
      <c r="K43" s="147"/>
      <c r="L43" s="147"/>
      <c r="M43" s="147"/>
      <c r="N43" s="147"/>
      <c r="P43" s="122" t="str">
        <f t="shared" si="0"/>
        <v/>
      </c>
      <c r="Q43" s="122" t="str">
        <f t="shared" si="1"/>
        <v/>
      </c>
    </row>
    <row r="44" spans="2:17" x14ac:dyDescent="0.15">
      <c r="B44" s="146">
        <f t="shared" si="2"/>
        <v>37</v>
      </c>
      <c r="C44" s="144"/>
      <c r="D44" s="143"/>
      <c r="E44" s="143"/>
      <c r="F44" s="143"/>
      <c r="G44" s="147"/>
      <c r="H44" s="147"/>
      <c r="I44" s="147"/>
      <c r="J44" s="147"/>
      <c r="K44" s="147"/>
      <c r="L44" s="147"/>
      <c r="M44" s="147"/>
      <c r="N44" s="147"/>
      <c r="P44" s="122" t="str">
        <f t="shared" si="0"/>
        <v/>
      </c>
      <c r="Q44" s="122" t="str">
        <f t="shared" si="1"/>
        <v/>
      </c>
    </row>
    <row r="45" spans="2:17" x14ac:dyDescent="0.15">
      <c r="B45" s="146">
        <f t="shared" si="2"/>
        <v>38</v>
      </c>
      <c r="C45" s="144"/>
      <c r="D45" s="143"/>
      <c r="E45" s="143"/>
      <c r="F45" s="143"/>
      <c r="G45" s="147"/>
      <c r="H45" s="147"/>
      <c r="I45" s="147"/>
      <c r="J45" s="147"/>
      <c r="K45" s="147"/>
      <c r="L45" s="147"/>
      <c r="M45" s="147"/>
      <c r="N45" s="147"/>
      <c r="P45" s="122" t="str">
        <f t="shared" si="0"/>
        <v/>
      </c>
      <c r="Q45" s="122" t="str">
        <f t="shared" si="1"/>
        <v/>
      </c>
    </row>
    <row r="46" spans="2:17" x14ac:dyDescent="0.15">
      <c r="B46" s="146">
        <f t="shared" si="2"/>
        <v>39</v>
      </c>
      <c r="C46" s="144"/>
      <c r="D46" s="143"/>
      <c r="E46" s="143"/>
      <c r="F46" s="143"/>
      <c r="G46" s="147"/>
      <c r="H46" s="147"/>
      <c r="I46" s="147"/>
      <c r="J46" s="147"/>
      <c r="K46" s="147"/>
      <c r="L46" s="147"/>
      <c r="M46" s="147"/>
      <c r="N46" s="147"/>
      <c r="P46" s="122" t="str">
        <f t="shared" si="0"/>
        <v/>
      </c>
      <c r="Q46" s="122" t="str">
        <f t="shared" si="1"/>
        <v/>
      </c>
    </row>
    <row r="47" spans="2:17" x14ac:dyDescent="0.15">
      <c r="B47" s="146">
        <f t="shared" si="2"/>
        <v>40</v>
      </c>
      <c r="C47" s="144"/>
      <c r="D47" s="143"/>
      <c r="E47" s="143"/>
      <c r="F47" s="143"/>
      <c r="G47" s="147"/>
      <c r="H47" s="147"/>
      <c r="I47" s="147"/>
      <c r="J47" s="147"/>
      <c r="K47" s="147"/>
      <c r="L47" s="147"/>
      <c r="M47" s="147"/>
      <c r="N47" s="147"/>
      <c r="P47" s="122" t="str">
        <f t="shared" si="0"/>
        <v/>
      </c>
      <c r="Q47" s="122" t="str">
        <f t="shared" si="1"/>
        <v/>
      </c>
    </row>
    <row r="48" spans="2:17" x14ac:dyDescent="0.15">
      <c r="B48" s="146">
        <f t="shared" si="2"/>
        <v>41</v>
      </c>
      <c r="C48" s="144"/>
      <c r="D48" s="143"/>
      <c r="E48" s="143"/>
      <c r="F48" s="143"/>
      <c r="G48" s="147"/>
      <c r="H48" s="147"/>
      <c r="I48" s="147"/>
      <c r="J48" s="147"/>
      <c r="K48" s="147"/>
      <c r="L48" s="147"/>
      <c r="M48" s="147"/>
      <c r="N48" s="147"/>
      <c r="P48" s="122" t="str">
        <f t="shared" si="0"/>
        <v/>
      </c>
      <c r="Q48" s="122" t="str">
        <f t="shared" si="1"/>
        <v/>
      </c>
    </row>
    <row r="49" spans="2:17" x14ac:dyDescent="0.15">
      <c r="B49" s="146">
        <f t="shared" si="2"/>
        <v>42</v>
      </c>
      <c r="C49" s="144"/>
      <c r="D49" s="143"/>
      <c r="E49" s="143"/>
      <c r="F49" s="143"/>
      <c r="G49" s="147"/>
      <c r="H49" s="147"/>
      <c r="I49" s="147"/>
      <c r="J49" s="147"/>
      <c r="K49" s="147"/>
      <c r="L49" s="147"/>
      <c r="M49" s="147"/>
      <c r="N49" s="147"/>
      <c r="P49" s="122" t="str">
        <f t="shared" si="0"/>
        <v/>
      </c>
      <c r="Q49" s="122" t="str">
        <f t="shared" si="1"/>
        <v/>
      </c>
    </row>
    <row r="50" spans="2:17" x14ac:dyDescent="0.15">
      <c r="B50" s="146">
        <f t="shared" si="2"/>
        <v>43</v>
      </c>
      <c r="C50" s="144"/>
      <c r="D50" s="143"/>
      <c r="E50" s="143"/>
      <c r="F50" s="143"/>
      <c r="G50" s="147"/>
      <c r="H50" s="147"/>
      <c r="I50" s="147"/>
      <c r="J50" s="147"/>
      <c r="K50" s="147"/>
      <c r="L50" s="147"/>
      <c r="M50" s="147"/>
      <c r="N50" s="147"/>
      <c r="P50" s="122" t="str">
        <f t="shared" si="0"/>
        <v/>
      </c>
      <c r="Q50" s="122" t="str">
        <f t="shared" si="1"/>
        <v/>
      </c>
    </row>
    <row r="51" spans="2:17" x14ac:dyDescent="0.15">
      <c r="B51" s="146">
        <f t="shared" si="2"/>
        <v>44</v>
      </c>
      <c r="C51" s="144"/>
      <c r="D51" s="143"/>
      <c r="E51" s="143"/>
      <c r="F51" s="143"/>
      <c r="G51" s="147"/>
      <c r="H51" s="147"/>
      <c r="I51" s="147"/>
      <c r="J51" s="147"/>
      <c r="K51" s="147"/>
      <c r="L51" s="147"/>
      <c r="M51" s="147"/>
      <c r="N51" s="147"/>
      <c r="P51" s="122" t="str">
        <f t="shared" si="0"/>
        <v/>
      </c>
      <c r="Q51" s="122" t="str">
        <f t="shared" si="1"/>
        <v/>
      </c>
    </row>
    <row r="52" spans="2:17" x14ac:dyDescent="0.15">
      <c r="B52" s="146">
        <f t="shared" si="2"/>
        <v>45</v>
      </c>
      <c r="C52" s="144"/>
      <c r="D52" s="143"/>
      <c r="E52" s="143"/>
      <c r="F52" s="143"/>
      <c r="G52" s="147"/>
      <c r="H52" s="147"/>
      <c r="I52" s="147"/>
      <c r="J52" s="147"/>
      <c r="K52" s="147"/>
      <c r="L52" s="147"/>
      <c r="M52" s="147"/>
      <c r="N52" s="147"/>
      <c r="P52" s="122" t="str">
        <f t="shared" si="0"/>
        <v/>
      </c>
      <c r="Q52" s="122" t="str">
        <f t="shared" si="1"/>
        <v/>
      </c>
    </row>
    <row r="53" spans="2:17" x14ac:dyDescent="0.15">
      <c r="B53" s="146">
        <f t="shared" si="2"/>
        <v>46</v>
      </c>
      <c r="C53" s="144"/>
      <c r="D53" s="143"/>
      <c r="E53" s="143"/>
      <c r="F53" s="143"/>
      <c r="G53" s="147"/>
      <c r="H53" s="147"/>
      <c r="I53" s="147"/>
      <c r="J53" s="147"/>
      <c r="K53" s="147"/>
      <c r="L53" s="147"/>
      <c r="M53" s="147"/>
      <c r="N53" s="147"/>
      <c r="P53" s="122" t="str">
        <f t="shared" si="0"/>
        <v/>
      </c>
      <c r="Q53" s="122" t="str">
        <f t="shared" si="1"/>
        <v/>
      </c>
    </row>
    <row r="54" spans="2:17" x14ac:dyDescent="0.15">
      <c r="B54" s="146">
        <f t="shared" si="2"/>
        <v>47</v>
      </c>
      <c r="C54" s="144"/>
      <c r="D54" s="143"/>
      <c r="E54" s="143"/>
      <c r="F54" s="143"/>
      <c r="G54" s="147"/>
      <c r="H54" s="147"/>
      <c r="I54" s="147"/>
      <c r="J54" s="147"/>
      <c r="K54" s="147"/>
      <c r="L54" s="147"/>
      <c r="M54" s="147"/>
      <c r="N54" s="147"/>
      <c r="P54" s="122" t="str">
        <f t="shared" si="0"/>
        <v/>
      </c>
      <c r="Q54" s="122" t="str">
        <f t="shared" si="1"/>
        <v/>
      </c>
    </row>
    <row r="55" spans="2:17" x14ac:dyDescent="0.15">
      <c r="B55" s="146">
        <f t="shared" si="2"/>
        <v>48</v>
      </c>
      <c r="C55" s="144"/>
      <c r="D55" s="143"/>
      <c r="E55" s="143"/>
      <c r="F55" s="143"/>
      <c r="G55" s="147"/>
      <c r="H55" s="147"/>
      <c r="I55" s="147"/>
      <c r="J55" s="147"/>
      <c r="K55" s="147"/>
      <c r="L55" s="147"/>
      <c r="M55" s="147"/>
      <c r="N55" s="147"/>
      <c r="P55" s="122" t="str">
        <f t="shared" si="0"/>
        <v/>
      </c>
      <c r="Q55" s="122" t="str">
        <f t="shared" si="1"/>
        <v/>
      </c>
    </row>
    <row r="56" spans="2:17" x14ac:dyDescent="0.15">
      <c r="B56" s="146">
        <f t="shared" si="2"/>
        <v>49</v>
      </c>
      <c r="C56" s="144"/>
      <c r="D56" s="143"/>
      <c r="E56" s="143"/>
      <c r="F56" s="143"/>
      <c r="G56" s="147"/>
      <c r="H56" s="147"/>
      <c r="I56" s="147"/>
      <c r="J56" s="147"/>
      <c r="K56" s="147"/>
      <c r="L56" s="147"/>
      <c r="M56" s="147"/>
      <c r="N56" s="147"/>
      <c r="P56" s="122" t="str">
        <f t="shared" si="0"/>
        <v/>
      </c>
      <c r="Q56" s="122" t="str">
        <f t="shared" si="1"/>
        <v/>
      </c>
    </row>
    <row r="57" spans="2:17" x14ac:dyDescent="0.15">
      <c r="B57" s="146">
        <f t="shared" si="2"/>
        <v>50</v>
      </c>
      <c r="C57" s="144"/>
      <c r="D57" s="143"/>
      <c r="E57" s="143"/>
      <c r="F57" s="143"/>
      <c r="G57" s="147"/>
      <c r="H57" s="147"/>
      <c r="I57" s="147"/>
      <c r="J57" s="147"/>
      <c r="K57" s="147"/>
      <c r="L57" s="147"/>
      <c r="M57" s="147"/>
      <c r="N57" s="147"/>
      <c r="P57" s="122" t="str">
        <f t="shared" si="0"/>
        <v/>
      </c>
      <c r="Q57" s="122" t="str">
        <f t="shared" si="1"/>
        <v/>
      </c>
    </row>
    <row r="58" spans="2:17" x14ac:dyDescent="0.15">
      <c r="B58" s="146">
        <f t="shared" si="2"/>
        <v>51</v>
      </c>
      <c r="C58" s="144"/>
      <c r="D58" s="143"/>
      <c r="E58" s="143"/>
      <c r="F58" s="143"/>
      <c r="G58" s="147"/>
      <c r="H58" s="147"/>
      <c r="I58" s="147"/>
      <c r="J58" s="147"/>
      <c r="K58" s="147"/>
      <c r="L58" s="147"/>
      <c r="M58" s="147"/>
      <c r="N58" s="147"/>
      <c r="P58" s="122" t="str">
        <f t="shared" si="0"/>
        <v/>
      </c>
      <c r="Q58" s="122" t="str">
        <f t="shared" si="1"/>
        <v/>
      </c>
    </row>
    <row r="59" spans="2:17" x14ac:dyDescent="0.15">
      <c r="B59" s="146">
        <f t="shared" si="2"/>
        <v>52</v>
      </c>
      <c r="C59" s="144"/>
      <c r="D59" s="143"/>
      <c r="E59" s="143"/>
      <c r="F59" s="143"/>
      <c r="G59" s="147"/>
      <c r="H59" s="147"/>
      <c r="I59" s="147"/>
      <c r="J59" s="147"/>
      <c r="K59" s="147"/>
      <c r="L59" s="147"/>
      <c r="M59" s="147"/>
      <c r="N59" s="147"/>
      <c r="P59" s="122" t="str">
        <f t="shared" si="0"/>
        <v/>
      </c>
      <c r="Q59" s="122" t="str">
        <f t="shared" si="1"/>
        <v/>
      </c>
    </row>
    <row r="60" spans="2:17" x14ac:dyDescent="0.15">
      <c r="B60" s="146">
        <f t="shared" si="2"/>
        <v>53</v>
      </c>
      <c r="C60" s="144"/>
      <c r="D60" s="143"/>
      <c r="E60" s="143"/>
      <c r="F60" s="143"/>
      <c r="G60" s="147"/>
      <c r="H60" s="147"/>
      <c r="I60" s="147"/>
      <c r="J60" s="147"/>
      <c r="K60" s="147"/>
      <c r="L60" s="147"/>
      <c r="M60" s="147"/>
      <c r="N60" s="147"/>
      <c r="P60" s="122" t="str">
        <f t="shared" si="0"/>
        <v/>
      </c>
      <c r="Q60" s="122" t="str">
        <f t="shared" si="1"/>
        <v/>
      </c>
    </row>
    <row r="61" spans="2:17" x14ac:dyDescent="0.15">
      <c r="B61" s="146">
        <f t="shared" si="2"/>
        <v>54</v>
      </c>
      <c r="C61" s="144"/>
      <c r="D61" s="143"/>
      <c r="E61" s="143"/>
      <c r="F61" s="143"/>
      <c r="G61" s="147"/>
      <c r="H61" s="147"/>
      <c r="I61" s="147"/>
      <c r="J61" s="147"/>
      <c r="K61" s="147"/>
      <c r="L61" s="147"/>
      <c r="M61" s="147"/>
      <c r="N61" s="147"/>
      <c r="P61" s="122" t="str">
        <f t="shared" si="0"/>
        <v/>
      </c>
      <c r="Q61" s="122" t="str">
        <f t="shared" si="1"/>
        <v/>
      </c>
    </row>
    <row r="62" spans="2:17" x14ac:dyDescent="0.15">
      <c r="B62" s="146">
        <f t="shared" si="2"/>
        <v>55</v>
      </c>
      <c r="C62" s="144"/>
      <c r="D62" s="143"/>
      <c r="E62" s="143"/>
      <c r="F62" s="143"/>
      <c r="G62" s="147"/>
      <c r="H62" s="147"/>
      <c r="I62" s="147"/>
      <c r="J62" s="147"/>
      <c r="K62" s="147"/>
      <c r="L62" s="147"/>
      <c r="M62" s="147"/>
      <c r="N62" s="147"/>
      <c r="P62" s="122" t="str">
        <f t="shared" si="0"/>
        <v/>
      </c>
      <c r="Q62" s="122" t="str">
        <f t="shared" si="1"/>
        <v/>
      </c>
    </row>
    <row r="63" spans="2:17" x14ac:dyDescent="0.15">
      <c r="B63" s="146">
        <f t="shared" si="2"/>
        <v>56</v>
      </c>
      <c r="C63" s="144"/>
      <c r="D63" s="143"/>
      <c r="E63" s="143"/>
      <c r="F63" s="143"/>
      <c r="G63" s="147"/>
      <c r="H63" s="147"/>
      <c r="I63" s="147"/>
      <c r="J63" s="147"/>
      <c r="K63" s="147"/>
      <c r="L63" s="147"/>
      <c r="M63" s="147"/>
      <c r="N63" s="147"/>
      <c r="P63" s="122" t="str">
        <f t="shared" si="0"/>
        <v/>
      </c>
      <c r="Q63" s="122" t="str">
        <f t="shared" si="1"/>
        <v/>
      </c>
    </row>
    <row r="64" spans="2:17" x14ac:dyDescent="0.15">
      <c r="B64" s="146">
        <f t="shared" si="2"/>
        <v>57</v>
      </c>
      <c r="C64" s="144"/>
      <c r="D64" s="143"/>
      <c r="E64" s="143"/>
      <c r="F64" s="143"/>
      <c r="G64" s="147"/>
      <c r="H64" s="147"/>
      <c r="I64" s="147"/>
      <c r="J64" s="147"/>
      <c r="K64" s="147"/>
      <c r="L64" s="147"/>
      <c r="M64" s="147"/>
      <c r="N64" s="147"/>
      <c r="P64" s="122" t="str">
        <f t="shared" si="0"/>
        <v/>
      </c>
      <c r="Q64" s="122" t="str">
        <f t="shared" si="1"/>
        <v/>
      </c>
    </row>
    <row r="65" spans="2:17" x14ac:dyDescent="0.15">
      <c r="B65" s="146">
        <f t="shared" si="2"/>
        <v>58</v>
      </c>
      <c r="C65" s="144"/>
      <c r="D65" s="143"/>
      <c r="E65" s="143"/>
      <c r="F65" s="143"/>
      <c r="G65" s="147"/>
      <c r="H65" s="147"/>
      <c r="I65" s="147"/>
      <c r="J65" s="147"/>
      <c r="K65" s="147"/>
      <c r="L65" s="147"/>
      <c r="M65" s="147"/>
      <c r="N65" s="147"/>
      <c r="P65" s="122" t="str">
        <f t="shared" si="0"/>
        <v/>
      </c>
      <c r="Q65" s="122" t="str">
        <f t="shared" si="1"/>
        <v/>
      </c>
    </row>
    <row r="66" spans="2:17" x14ac:dyDescent="0.15">
      <c r="B66" s="146">
        <f t="shared" si="2"/>
        <v>59</v>
      </c>
      <c r="C66" s="144"/>
      <c r="D66" s="143"/>
      <c r="E66" s="143"/>
      <c r="F66" s="143"/>
      <c r="G66" s="147"/>
      <c r="H66" s="147"/>
      <c r="I66" s="147"/>
      <c r="J66" s="147"/>
      <c r="K66" s="147"/>
      <c r="L66" s="147"/>
      <c r="M66" s="147"/>
      <c r="N66" s="147"/>
      <c r="P66" s="122" t="str">
        <f t="shared" si="0"/>
        <v/>
      </c>
      <c r="Q66" s="122" t="str">
        <f t="shared" si="1"/>
        <v/>
      </c>
    </row>
    <row r="67" spans="2:17" x14ac:dyDescent="0.15">
      <c r="B67" s="146">
        <f t="shared" si="2"/>
        <v>60</v>
      </c>
      <c r="C67" s="144"/>
      <c r="D67" s="143"/>
      <c r="E67" s="143"/>
      <c r="F67" s="143"/>
      <c r="G67" s="147"/>
      <c r="H67" s="147"/>
      <c r="I67" s="147"/>
      <c r="J67" s="147"/>
      <c r="K67" s="147"/>
      <c r="L67" s="147"/>
      <c r="M67" s="147"/>
      <c r="N67" s="147"/>
      <c r="P67" s="122" t="str">
        <f t="shared" si="0"/>
        <v/>
      </c>
      <c r="Q67" s="122" t="str">
        <f t="shared" si="1"/>
        <v/>
      </c>
    </row>
    <row r="68" spans="2:17" x14ac:dyDescent="0.15">
      <c r="B68" s="146">
        <f t="shared" si="2"/>
        <v>61</v>
      </c>
      <c r="C68" s="144"/>
      <c r="D68" s="143"/>
      <c r="E68" s="143"/>
      <c r="F68" s="143"/>
      <c r="G68" s="147"/>
      <c r="H68" s="147"/>
      <c r="I68" s="147"/>
      <c r="J68" s="147"/>
      <c r="K68" s="147"/>
      <c r="L68" s="147"/>
      <c r="M68" s="147"/>
      <c r="N68" s="147"/>
      <c r="P68" s="122" t="str">
        <f t="shared" si="0"/>
        <v/>
      </c>
      <c r="Q68" s="122" t="str">
        <f t="shared" si="1"/>
        <v/>
      </c>
    </row>
    <row r="69" spans="2:17" x14ac:dyDescent="0.15">
      <c r="B69" s="146">
        <f t="shared" si="2"/>
        <v>62</v>
      </c>
      <c r="C69" s="144"/>
      <c r="D69" s="143"/>
      <c r="E69" s="143"/>
      <c r="F69" s="143"/>
      <c r="G69" s="147"/>
      <c r="H69" s="147"/>
      <c r="I69" s="147"/>
      <c r="J69" s="147"/>
      <c r="K69" s="147"/>
      <c r="L69" s="147"/>
      <c r="M69" s="147"/>
      <c r="N69" s="147"/>
      <c r="P69" s="122" t="str">
        <f t="shared" si="0"/>
        <v/>
      </c>
      <c r="Q69" s="122" t="str">
        <f t="shared" si="1"/>
        <v/>
      </c>
    </row>
    <row r="70" spans="2:17" x14ac:dyDescent="0.15">
      <c r="B70" s="146">
        <f t="shared" si="2"/>
        <v>63</v>
      </c>
      <c r="C70" s="144"/>
      <c r="D70" s="143"/>
      <c r="E70" s="143"/>
      <c r="F70" s="143"/>
      <c r="G70" s="147"/>
      <c r="H70" s="147"/>
      <c r="I70" s="147"/>
      <c r="J70" s="147"/>
      <c r="K70" s="147"/>
      <c r="L70" s="147"/>
      <c r="M70" s="147"/>
      <c r="N70" s="147"/>
      <c r="P70" s="122" t="str">
        <f t="shared" si="0"/>
        <v/>
      </c>
      <c r="Q70" s="122" t="str">
        <f t="shared" si="1"/>
        <v/>
      </c>
    </row>
    <row r="71" spans="2:17" x14ac:dyDescent="0.15">
      <c r="B71" s="146">
        <f t="shared" si="2"/>
        <v>64</v>
      </c>
      <c r="C71" s="144"/>
      <c r="D71" s="143"/>
      <c r="E71" s="143"/>
      <c r="F71" s="143"/>
      <c r="G71" s="147"/>
      <c r="H71" s="147"/>
      <c r="I71" s="147"/>
      <c r="J71" s="147"/>
      <c r="K71" s="147"/>
      <c r="L71" s="147"/>
      <c r="M71" s="147"/>
      <c r="N71" s="147"/>
      <c r="P71" s="122" t="str">
        <f t="shared" si="0"/>
        <v/>
      </c>
      <c r="Q71" s="122" t="str">
        <f t="shared" si="1"/>
        <v/>
      </c>
    </row>
    <row r="72" spans="2:17" x14ac:dyDescent="0.15">
      <c r="B72" s="146">
        <f t="shared" si="2"/>
        <v>65</v>
      </c>
      <c r="C72" s="144"/>
      <c r="D72" s="143"/>
      <c r="E72" s="143"/>
      <c r="F72" s="143"/>
      <c r="G72" s="147"/>
      <c r="H72" s="147"/>
      <c r="I72" s="147"/>
      <c r="J72" s="147"/>
      <c r="K72" s="147"/>
      <c r="L72" s="147"/>
      <c r="M72" s="147"/>
      <c r="N72" s="147"/>
      <c r="P72" s="122" t="str">
        <f t="shared" si="0"/>
        <v/>
      </c>
      <c r="Q72" s="122" t="str">
        <f t="shared" si="1"/>
        <v/>
      </c>
    </row>
    <row r="73" spans="2:17" x14ac:dyDescent="0.15">
      <c r="B73" s="146">
        <f t="shared" si="2"/>
        <v>66</v>
      </c>
      <c r="C73" s="144"/>
      <c r="D73" s="143"/>
      <c r="E73" s="143"/>
      <c r="F73" s="143"/>
      <c r="G73" s="147"/>
      <c r="H73" s="147"/>
      <c r="I73" s="147"/>
      <c r="J73" s="147"/>
      <c r="K73" s="147"/>
      <c r="L73" s="147"/>
      <c r="M73" s="147"/>
      <c r="N73" s="147"/>
      <c r="P73" s="122" t="str">
        <f t="shared" ref="P73:P136" si="3">IF(D73&lt;&gt;"",ROUNDDOWN(YEARFRAC(D73,E73,3),0),"")</f>
        <v/>
      </c>
      <c r="Q73" s="122" t="str">
        <f t="shared" ref="Q73:Q136" si="4">IF(F73&lt;&gt;"",ROUNDDOWN(YEARFRAC(F73,M$4,3),0),"")</f>
        <v/>
      </c>
    </row>
    <row r="74" spans="2:17" x14ac:dyDescent="0.15">
      <c r="B74" s="146">
        <f t="shared" ref="B74:B137" si="5">B73+1</f>
        <v>67</v>
      </c>
      <c r="C74" s="144"/>
      <c r="D74" s="143"/>
      <c r="E74" s="143"/>
      <c r="F74" s="143"/>
      <c r="G74" s="147"/>
      <c r="H74" s="147"/>
      <c r="I74" s="147"/>
      <c r="J74" s="147"/>
      <c r="K74" s="147"/>
      <c r="L74" s="147"/>
      <c r="M74" s="147"/>
      <c r="N74" s="147"/>
      <c r="P74" s="122" t="str">
        <f t="shared" si="3"/>
        <v/>
      </c>
      <c r="Q74" s="122" t="str">
        <f t="shared" si="4"/>
        <v/>
      </c>
    </row>
    <row r="75" spans="2:17" x14ac:dyDescent="0.15">
      <c r="B75" s="146">
        <f t="shared" si="5"/>
        <v>68</v>
      </c>
      <c r="C75" s="144"/>
      <c r="D75" s="143"/>
      <c r="E75" s="143"/>
      <c r="F75" s="143"/>
      <c r="G75" s="147"/>
      <c r="H75" s="147"/>
      <c r="I75" s="147"/>
      <c r="J75" s="147"/>
      <c r="K75" s="147"/>
      <c r="L75" s="147"/>
      <c r="M75" s="147"/>
      <c r="N75" s="147"/>
      <c r="P75" s="122" t="str">
        <f t="shared" si="3"/>
        <v/>
      </c>
      <c r="Q75" s="122" t="str">
        <f t="shared" si="4"/>
        <v/>
      </c>
    </row>
    <row r="76" spans="2:17" x14ac:dyDescent="0.15">
      <c r="B76" s="146">
        <f t="shared" si="5"/>
        <v>69</v>
      </c>
      <c r="C76" s="144"/>
      <c r="D76" s="143"/>
      <c r="E76" s="143"/>
      <c r="F76" s="143"/>
      <c r="G76" s="147"/>
      <c r="H76" s="147"/>
      <c r="I76" s="147"/>
      <c r="J76" s="147"/>
      <c r="K76" s="147"/>
      <c r="L76" s="147"/>
      <c r="M76" s="147"/>
      <c r="N76" s="147"/>
      <c r="P76" s="122" t="str">
        <f t="shared" si="3"/>
        <v/>
      </c>
      <c r="Q76" s="122" t="str">
        <f t="shared" si="4"/>
        <v/>
      </c>
    </row>
    <row r="77" spans="2:17" x14ac:dyDescent="0.15">
      <c r="B77" s="146">
        <f t="shared" si="5"/>
        <v>70</v>
      </c>
      <c r="C77" s="144"/>
      <c r="D77" s="143"/>
      <c r="E77" s="143"/>
      <c r="F77" s="143"/>
      <c r="G77" s="147"/>
      <c r="H77" s="147"/>
      <c r="I77" s="147"/>
      <c r="J77" s="147"/>
      <c r="K77" s="147"/>
      <c r="L77" s="147"/>
      <c r="M77" s="147"/>
      <c r="N77" s="147"/>
      <c r="P77" s="122" t="str">
        <f t="shared" si="3"/>
        <v/>
      </c>
      <c r="Q77" s="122" t="str">
        <f t="shared" si="4"/>
        <v/>
      </c>
    </row>
    <row r="78" spans="2:17" x14ac:dyDescent="0.15">
      <c r="B78" s="146">
        <f t="shared" si="5"/>
        <v>71</v>
      </c>
      <c r="C78" s="144"/>
      <c r="D78" s="143"/>
      <c r="E78" s="143"/>
      <c r="F78" s="143"/>
      <c r="G78" s="147"/>
      <c r="H78" s="147"/>
      <c r="I78" s="147"/>
      <c r="J78" s="147"/>
      <c r="K78" s="147"/>
      <c r="L78" s="147"/>
      <c r="M78" s="147"/>
      <c r="N78" s="147"/>
      <c r="P78" s="122" t="str">
        <f t="shared" si="3"/>
        <v/>
      </c>
      <c r="Q78" s="122" t="str">
        <f t="shared" si="4"/>
        <v/>
      </c>
    </row>
    <row r="79" spans="2:17" x14ac:dyDescent="0.15">
      <c r="B79" s="146">
        <f t="shared" si="5"/>
        <v>72</v>
      </c>
      <c r="C79" s="144"/>
      <c r="D79" s="143"/>
      <c r="E79" s="143"/>
      <c r="F79" s="143"/>
      <c r="G79" s="147"/>
      <c r="H79" s="147"/>
      <c r="I79" s="147"/>
      <c r="J79" s="147"/>
      <c r="K79" s="147"/>
      <c r="L79" s="147"/>
      <c r="M79" s="147"/>
      <c r="N79" s="147"/>
      <c r="P79" s="122" t="str">
        <f t="shared" si="3"/>
        <v/>
      </c>
      <c r="Q79" s="122" t="str">
        <f t="shared" si="4"/>
        <v/>
      </c>
    </row>
    <row r="80" spans="2:17" x14ac:dyDescent="0.15">
      <c r="B80" s="146">
        <f t="shared" si="5"/>
        <v>73</v>
      </c>
      <c r="C80" s="144"/>
      <c r="D80" s="143"/>
      <c r="E80" s="143"/>
      <c r="F80" s="143"/>
      <c r="G80" s="147"/>
      <c r="H80" s="147"/>
      <c r="I80" s="147"/>
      <c r="J80" s="147"/>
      <c r="K80" s="147"/>
      <c r="L80" s="147"/>
      <c r="M80" s="147"/>
      <c r="N80" s="147"/>
      <c r="P80" s="122" t="str">
        <f t="shared" si="3"/>
        <v/>
      </c>
      <c r="Q80" s="122" t="str">
        <f t="shared" si="4"/>
        <v/>
      </c>
    </row>
    <row r="81" spans="2:17" x14ac:dyDescent="0.15">
      <c r="B81" s="146">
        <f t="shared" si="5"/>
        <v>74</v>
      </c>
      <c r="C81" s="144"/>
      <c r="D81" s="143"/>
      <c r="E81" s="143"/>
      <c r="F81" s="143"/>
      <c r="G81" s="147"/>
      <c r="H81" s="147"/>
      <c r="I81" s="147"/>
      <c r="J81" s="147"/>
      <c r="K81" s="147"/>
      <c r="L81" s="147"/>
      <c r="M81" s="147"/>
      <c r="N81" s="147"/>
      <c r="P81" s="122" t="str">
        <f t="shared" si="3"/>
        <v/>
      </c>
      <c r="Q81" s="122" t="str">
        <f t="shared" si="4"/>
        <v/>
      </c>
    </row>
    <row r="82" spans="2:17" x14ac:dyDescent="0.15">
      <c r="B82" s="146">
        <f t="shared" si="5"/>
        <v>75</v>
      </c>
      <c r="C82" s="144"/>
      <c r="D82" s="143"/>
      <c r="E82" s="143"/>
      <c r="F82" s="143"/>
      <c r="G82" s="147"/>
      <c r="H82" s="147"/>
      <c r="I82" s="147"/>
      <c r="J82" s="147"/>
      <c r="K82" s="147"/>
      <c r="L82" s="147"/>
      <c r="M82" s="147"/>
      <c r="N82" s="147"/>
      <c r="P82" s="122" t="str">
        <f t="shared" si="3"/>
        <v/>
      </c>
      <c r="Q82" s="122" t="str">
        <f t="shared" si="4"/>
        <v/>
      </c>
    </row>
    <row r="83" spans="2:17" x14ac:dyDescent="0.15">
      <c r="B83" s="146">
        <f t="shared" si="5"/>
        <v>76</v>
      </c>
      <c r="C83" s="144"/>
      <c r="D83" s="143"/>
      <c r="E83" s="143"/>
      <c r="F83" s="143"/>
      <c r="G83" s="147"/>
      <c r="H83" s="147"/>
      <c r="I83" s="147"/>
      <c r="J83" s="147"/>
      <c r="K83" s="147"/>
      <c r="L83" s="147"/>
      <c r="M83" s="147"/>
      <c r="N83" s="147"/>
      <c r="P83" s="122" t="str">
        <f t="shared" si="3"/>
        <v/>
      </c>
      <c r="Q83" s="122" t="str">
        <f t="shared" si="4"/>
        <v/>
      </c>
    </row>
    <row r="84" spans="2:17" x14ac:dyDescent="0.15">
      <c r="B84" s="146">
        <f t="shared" si="5"/>
        <v>77</v>
      </c>
      <c r="C84" s="144"/>
      <c r="D84" s="143"/>
      <c r="E84" s="143"/>
      <c r="F84" s="143"/>
      <c r="G84" s="147"/>
      <c r="H84" s="147"/>
      <c r="I84" s="147"/>
      <c r="J84" s="147"/>
      <c r="K84" s="147"/>
      <c r="L84" s="147"/>
      <c r="M84" s="147"/>
      <c r="N84" s="147"/>
      <c r="P84" s="122" t="str">
        <f t="shared" si="3"/>
        <v/>
      </c>
      <c r="Q84" s="122" t="str">
        <f t="shared" si="4"/>
        <v/>
      </c>
    </row>
    <row r="85" spans="2:17" x14ac:dyDescent="0.15">
      <c r="B85" s="146">
        <f t="shared" si="5"/>
        <v>78</v>
      </c>
      <c r="C85" s="144"/>
      <c r="D85" s="143"/>
      <c r="E85" s="143"/>
      <c r="F85" s="143"/>
      <c r="G85" s="147"/>
      <c r="H85" s="147"/>
      <c r="I85" s="147"/>
      <c r="J85" s="147"/>
      <c r="K85" s="147"/>
      <c r="L85" s="147"/>
      <c r="M85" s="147"/>
      <c r="N85" s="147"/>
      <c r="P85" s="122" t="str">
        <f t="shared" si="3"/>
        <v/>
      </c>
      <c r="Q85" s="122" t="str">
        <f t="shared" si="4"/>
        <v/>
      </c>
    </row>
    <row r="86" spans="2:17" x14ac:dyDescent="0.15">
      <c r="B86" s="146">
        <f t="shared" si="5"/>
        <v>79</v>
      </c>
      <c r="C86" s="144"/>
      <c r="D86" s="143"/>
      <c r="E86" s="143"/>
      <c r="F86" s="143"/>
      <c r="G86" s="147"/>
      <c r="H86" s="147"/>
      <c r="I86" s="147"/>
      <c r="J86" s="147"/>
      <c r="K86" s="147"/>
      <c r="L86" s="147"/>
      <c r="M86" s="147"/>
      <c r="N86" s="147"/>
      <c r="P86" s="122" t="str">
        <f t="shared" si="3"/>
        <v/>
      </c>
      <c r="Q86" s="122" t="str">
        <f t="shared" si="4"/>
        <v/>
      </c>
    </row>
    <row r="87" spans="2:17" x14ac:dyDescent="0.15">
      <c r="B87" s="146">
        <f t="shared" si="5"/>
        <v>80</v>
      </c>
      <c r="C87" s="144"/>
      <c r="D87" s="143"/>
      <c r="E87" s="143"/>
      <c r="F87" s="143"/>
      <c r="G87" s="147"/>
      <c r="H87" s="147"/>
      <c r="I87" s="147"/>
      <c r="J87" s="147"/>
      <c r="K87" s="147"/>
      <c r="L87" s="147"/>
      <c r="M87" s="147"/>
      <c r="N87" s="147"/>
      <c r="P87" s="122" t="str">
        <f t="shared" si="3"/>
        <v/>
      </c>
      <c r="Q87" s="122" t="str">
        <f t="shared" si="4"/>
        <v/>
      </c>
    </row>
    <row r="88" spans="2:17" x14ac:dyDescent="0.15">
      <c r="B88" s="146">
        <f t="shared" si="5"/>
        <v>81</v>
      </c>
      <c r="C88" s="144"/>
      <c r="D88" s="143"/>
      <c r="E88" s="143"/>
      <c r="F88" s="143"/>
      <c r="G88" s="147"/>
      <c r="H88" s="147"/>
      <c r="I88" s="147"/>
      <c r="J88" s="147"/>
      <c r="K88" s="147"/>
      <c r="L88" s="147"/>
      <c r="M88" s="147"/>
      <c r="N88" s="147"/>
      <c r="P88" s="122" t="str">
        <f t="shared" si="3"/>
        <v/>
      </c>
      <c r="Q88" s="122" t="str">
        <f t="shared" si="4"/>
        <v/>
      </c>
    </row>
    <row r="89" spans="2:17" x14ac:dyDescent="0.15">
      <c r="B89" s="146">
        <f t="shared" si="5"/>
        <v>82</v>
      </c>
      <c r="C89" s="144"/>
      <c r="D89" s="143"/>
      <c r="E89" s="143"/>
      <c r="F89" s="143"/>
      <c r="G89" s="147"/>
      <c r="H89" s="147"/>
      <c r="I89" s="147"/>
      <c r="J89" s="147"/>
      <c r="K89" s="147"/>
      <c r="L89" s="147"/>
      <c r="M89" s="147"/>
      <c r="N89" s="147"/>
      <c r="P89" s="122" t="str">
        <f t="shared" si="3"/>
        <v/>
      </c>
      <c r="Q89" s="122" t="str">
        <f t="shared" si="4"/>
        <v/>
      </c>
    </row>
    <row r="90" spans="2:17" x14ac:dyDescent="0.15">
      <c r="B90" s="146">
        <f t="shared" si="5"/>
        <v>83</v>
      </c>
      <c r="C90" s="144"/>
      <c r="D90" s="143"/>
      <c r="E90" s="143"/>
      <c r="F90" s="143"/>
      <c r="G90" s="147"/>
      <c r="H90" s="147"/>
      <c r="I90" s="147"/>
      <c r="J90" s="147"/>
      <c r="K90" s="147"/>
      <c r="L90" s="147"/>
      <c r="M90" s="147"/>
      <c r="N90" s="147"/>
      <c r="P90" s="122" t="str">
        <f t="shared" si="3"/>
        <v/>
      </c>
      <c r="Q90" s="122" t="str">
        <f t="shared" si="4"/>
        <v/>
      </c>
    </row>
    <row r="91" spans="2:17" x14ac:dyDescent="0.15">
      <c r="B91" s="146">
        <f t="shared" si="5"/>
        <v>84</v>
      </c>
      <c r="C91" s="144"/>
      <c r="D91" s="143"/>
      <c r="E91" s="143"/>
      <c r="F91" s="143"/>
      <c r="G91" s="147"/>
      <c r="H91" s="147"/>
      <c r="I91" s="147"/>
      <c r="J91" s="147"/>
      <c r="K91" s="147"/>
      <c r="L91" s="147"/>
      <c r="M91" s="147"/>
      <c r="N91" s="147"/>
      <c r="P91" s="122" t="str">
        <f t="shared" si="3"/>
        <v/>
      </c>
      <c r="Q91" s="122" t="str">
        <f t="shared" si="4"/>
        <v/>
      </c>
    </row>
    <row r="92" spans="2:17" x14ac:dyDescent="0.15">
      <c r="B92" s="146">
        <f t="shared" si="5"/>
        <v>85</v>
      </c>
      <c r="C92" s="144"/>
      <c r="D92" s="143"/>
      <c r="E92" s="143"/>
      <c r="F92" s="143"/>
      <c r="G92" s="147"/>
      <c r="H92" s="147"/>
      <c r="I92" s="147"/>
      <c r="J92" s="147"/>
      <c r="K92" s="147"/>
      <c r="L92" s="147"/>
      <c r="M92" s="147"/>
      <c r="N92" s="147"/>
      <c r="P92" s="122" t="str">
        <f t="shared" si="3"/>
        <v/>
      </c>
      <c r="Q92" s="122" t="str">
        <f t="shared" si="4"/>
        <v/>
      </c>
    </row>
    <row r="93" spans="2:17" x14ac:dyDescent="0.15">
      <c r="B93" s="146">
        <f t="shared" si="5"/>
        <v>86</v>
      </c>
      <c r="C93" s="144"/>
      <c r="D93" s="143"/>
      <c r="E93" s="143"/>
      <c r="F93" s="143"/>
      <c r="G93" s="147"/>
      <c r="H93" s="147"/>
      <c r="I93" s="147"/>
      <c r="J93" s="147"/>
      <c r="K93" s="147"/>
      <c r="L93" s="147"/>
      <c r="M93" s="147"/>
      <c r="N93" s="147"/>
      <c r="P93" s="122" t="str">
        <f t="shared" si="3"/>
        <v/>
      </c>
      <c r="Q93" s="122" t="str">
        <f t="shared" si="4"/>
        <v/>
      </c>
    </row>
    <row r="94" spans="2:17" x14ac:dyDescent="0.15">
      <c r="B94" s="146">
        <f t="shared" si="5"/>
        <v>87</v>
      </c>
      <c r="C94" s="144"/>
      <c r="D94" s="143"/>
      <c r="E94" s="143"/>
      <c r="F94" s="143"/>
      <c r="G94" s="147"/>
      <c r="H94" s="147"/>
      <c r="I94" s="147"/>
      <c r="J94" s="147"/>
      <c r="K94" s="147"/>
      <c r="L94" s="147"/>
      <c r="M94" s="147"/>
      <c r="N94" s="147"/>
      <c r="P94" s="122" t="str">
        <f t="shared" si="3"/>
        <v/>
      </c>
      <c r="Q94" s="122" t="str">
        <f t="shared" si="4"/>
        <v/>
      </c>
    </row>
    <row r="95" spans="2:17" x14ac:dyDescent="0.15">
      <c r="B95" s="146">
        <f t="shared" si="5"/>
        <v>88</v>
      </c>
      <c r="C95" s="144"/>
      <c r="D95" s="143"/>
      <c r="E95" s="143"/>
      <c r="F95" s="143"/>
      <c r="G95" s="147"/>
      <c r="H95" s="147"/>
      <c r="I95" s="147"/>
      <c r="J95" s="147"/>
      <c r="K95" s="147"/>
      <c r="L95" s="147"/>
      <c r="M95" s="147"/>
      <c r="N95" s="147"/>
      <c r="P95" s="122" t="str">
        <f t="shared" si="3"/>
        <v/>
      </c>
      <c r="Q95" s="122" t="str">
        <f t="shared" si="4"/>
        <v/>
      </c>
    </row>
    <row r="96" spans="2:17" x14ac:dyDescent="0.15">
      <c r="B96" s="146">
        <f t="shared" si="5"/>
        <v>89</v>
      </c>
      <c r="C96" s="144"/>
      <c r="D96" s="143"/>
      <c r="E96" s="143"/>
      <c r="F96" s="143"/>
      <c r="G96" s="147"/>
      <c r="H96" s="147"/>
      <c r="I96" s="147"/>
      <c r="J96" s="147"/>
      <c r="K96" s="147"/>
      <c r="L96" s="147"/>
      <c r="M96" s="147"/>
      <c r="N96" s="147"/>
      <c r="P96" s="122" t="str">
        <f t="shared" si="3"/>
        <v/>
      </c>
      <c r="Q96" s="122" t="str">
        <f t="shared" si="4"/>
        <v/>
      </c>
    </row>
    <row r="97" spans="2:17" x14ac:dyDescent="0.15">
      <c r="B97" s="146">
        <f t="shared" si="5"/>
        <v>90</v>
      </c>
      <c r="C97" s="144"/>
      <c r="D97" s="143"/>
      <c r="E97" s="143"/>
      <c r="F97" s="143"/>
      <c r="G97" s="147"/>
      <c r="H97" s="147"/>
      <c r="I97" s="147"/>
      <c r="J97" s="147"/>
      <c r="K97" s="147"/>
      <c r="L97" s="147"/>
      <c r="M97" s="147"/>
      <c r="N97" s="147"/>
      <c r="P97" s="122" t="str">
        <f t="shared" si="3"/>
        <v/>
      </c>
      <c r="Q97" s="122" t="str">
        <f t="shared" si="4"/>
        <v/>
      </c>
    </row>
    <row r="98" spans="2:17" x14ac:dyDescent="0.15">
      <c r="B98" s="146">
        <f t="shared" si="5"/>
        <v>91</v>
      </c>
      <c r="C98" s="144"/>
      <c r="D98" s="143"/>
      <c r="E98" s="143"/>
      <c r="F98" s="143"/>
      <c r="G98" s="147"/>
      <c r="H98" s="147"/>
      <c r="I98" s="147"/>
      <c r="J98" s="147"/>
      <c r="K98" s="147"/>
      <c r="L98" s="147"/>
      <c r="M98" s="147"/>
      <c r="N98" s="147"/>
      <c r="P98" s="122" t="str">
        <f t="shared" si="3"/>
        <v/>
      </c>
      <c r="Q98" s="122" t="str">
        <f t="shared" si="4"/>
        <v/>
      </c>
    </row>
    <row r="99" spans="2:17" x14ac:dyDescent="0.15">
      <c r="B99" s="146">
        <f t="shared" si="5"/>
        <v>92</v>
      </c>
      <c r="C99" s="144"/>
      <c r="D99" s="143"/>
      <c r="E99" s="143"/>
      <c r="F99" s="143"/>
      <c r="G99" s="147"/>
      <c r="H99" s="147"/>
      <c r="I99" s="147"/>
      <c r="J99" s="147"/>
      <c r="K99" s="147"/>
      <c r="L99" s="147"/>
      <c r="M99" s="147"/>
      <c r="N99" s="147"/>
      <c r="P99" s="122" t="str">
        <f t="shared" si="3"/>
        <v/>
      </c>
      <c r="Q99" s="122" t="str">
        <f t="shared" si="4"/>
        <v/>
      </c>
    </row>
    <row r="100" spans="2:17" x14ac:dyDescent="0.15">
      <c r="B100" s="146">
        <f t="shared" si="5"/>
        <v>93</v>
      </c>
      <c r="C100" s="144"/>
      <c r="D100" s="143"/>
      <c r="E100" s="143"/>
      <c r="F100" s="143"/>
      <c r="G100" s="147"/>
      <c r="H100" s="147"/>
      <c r="I100" s="147"/>
      <c r="J100" s="147"/>
      <c r="K100" s="147"/>
      <c r="L100" s="147"/>
      <c r="M100" s="147"/>
      <c r="N100" s="147"/>
      <c r="P100" s="122" t="str">
        <f t="shared" si="3"/>
        <v/>
      </c>
      <c r="Q100" s="122" t="str">
        <f t="shared" si="4"/>
        <v/>
      </c>
    </row>
    <row r="101" spans="2:17" x14ac:dyDescent="0.15">
      <c r="B101" s="146">
        <f t="shared" si="5"/>
        <v>94</v>
      </c>
      <c r="C101" s="144"/>
      <c r="D101" s="143"/>
      <c r="E101" s="143"/>
      <c r="F101" s="143"/>
      <c r="G101" s="147"/>
      <c r="H101" s="147"/>
      <c r="I101" s="147"/>
      <c r="J101" s="147"/>
      <c r="K101" s="147"/>
      <c r="L101" s="147"/>
      <c r="M101" s="147"/>
      <c r="N101" s="147"/>
      <c r="P101" s="122" t="str">
        <f t="shared" si="3"/>
        <v/>
      </c>
      <c r="Q101" s="122" t="str">
        <f t="shared" si="4"/>
        <v/>
      </c>
    </row>
    <row r="102" spans="2:17" x14ac:dyDescent="0.15">
      <c r="B102" s="146">
        <f t="shared" si="5"/>
        <v>95</v>
      </c>
      <c r="C102" s="144"/>
      <c r="D102" s="143"/>
      <c r="E102" s="143"/>
      <c r="F102" s="143"/>
      <c r="G102" s="147"/>
      <c r="H102" s="147"/>
      <c r="I102" s="147"/>
      <c r="J102" s="147"/>
      <c r="K102" s="147"/>
      <c r="L102" s="147"/>
      <c r="M102" s="147"/>
      <c r="N102" s="147"/>
      <c r="P102" s="122" t="str">
        <f t="shared" si="3"/>
        <v/>
      </c>
      <c r="Q102" s="122" t="str">
        <f t="shared" si="4"/>
        <v/>
      </c>
    </row>
    <row r="103" spans="2:17" x14ac:dyDescent="0.15">
      <c r="B103" s="146">
        <f t="shared" si="5"/>
        <v>96</v>
      </c>
      <c r="C103" s="144"/>
      <c r="D103" s="143"/>
      <c r="E103" s="143"/>
      <c r="F103" s="143"/>
      <c r="G103" s="147"/>
      <c r="H103" s="147"/>
      <c r="I103" s="147"/>
      <c r="J103" s="147"/>
      <c r="K103" s="147"/>
      <c r="L103" s="147"/>
      <c r="M103" s="147"/>
      <c r="N103" s="147"/>
      <c r="P103" s="122" t="str">
        <f t="shared" si="3"/>
        <v/>
      </c>
      <c r="Q103" s="122" t="str">
        <f t="shared" si="4"/>
        <v/>
      </c>
    </row>
    <row r="104" spans="2:17" x14ac:dyDescent="0.15">
      <c r="B104" s="146">
        <f t="shared" si="5"/>
        <v>97</v>
      </c>
      <c r="C104" s="144"/>
      <c r="D104" s="143"/>
      <c r="E104" s="143"/>
      <c r="F104" s="143"/>
      <c r="G104" s="147"/>
      <c r="H104" s="147"/>
      <c r="I104" s="147"/>
      <c r="J104" s="147"/>
      <c r="K104" s="147"/>
      <c r="L104" s="147"/>
      <c r="M104" s="147"/>
      <c r="N104" s="147"/>
      <c r="P104" s="122" t="str">
        <f t="shared" si="3"/>
        <v/>
      </c>
      <c r="Q104" s="122" t="str">
        <f t="shared" si="4"/>
        <v/>
      </c>
    </row>
    <row r="105" spans="2:17" x14ac:dyDescent="0.15">
      <c r="B105" s="146">
        <f t="shared" si="5"/>
        <v>98</v>
      </c>
      <c r="C105" s="144"/>
      <c r="D105" s="143"/>
      <c r="E105" s="143"/>
      <c r="F105" s="143"/>
      <c r="G105" s="147"/>
      <c r="H105" s="147"/>
      <c r="I105" s="147"/>
      <c r="J105" s="147"/>
      <c r="K105" s="147"/>
      <c r="L105" s="147"/>
      <c r="M105" s="147"/>
      <c r="N105" s="147"/>
      <c r="P105" s="122" t="str">
        <f t="shared" si="3"/>
        <v/>
      </c>
      <c r="Q105" s="122" t="str">
        <f t="shared" si="4"/>
        <v/>
      </c>
    </row>
    <row r="106" spans="2:17" x14ac:dyDescent="0.15">
      <c r="B106" s="146">
        <f t="shared" si="5"/>
        <v>99</v>
      </c>
      <c r="C106" s="144"/>
      <c r="D106" s="143"/>
      <c r="E106" s="143"/>
      <c r="F106" s="143"/>
      <c r="G106" s="147"/>
      <c r="H106" s="147"/>
      <c r="I106" s="147"/>
      <c r="J106" s="147"/>
      <c r="K106" s="147"/>
      <c r="L106" s="147"/>
      <c r="M106" s="147"/>
      <c r="N106" s="147"/>
      <c r="P106" s="122" t="str">
        <f t="shared" si="3"/>
        <v/>
      </c>
      <c r="Q106" s="122" t="str">
        <f t="shared" si="4"/>
        <v/>
      </c>
    </row>
    <row r="107" spans="2:17" x14ac:dyDescent="0.15">
      <c r="B107" s="146">
        <f t="shared" si="5"/>
        <v>100</v>
      </c>
      <c r="C107" s="144"/>
      <c r="D107" s="143"/>
      <c r="E107" s="143"/>
      <c r="F107" s="143"/>
      <c r="G107" s="147"/>
      <c r="H107" s="147"/>
      <c r="I107" s="147"/>
      <c r="J107" s="147"/>
      <c r="K107" s="147"/>
      <c r="L107" s="147"/>
      <c r="M107" s="147"/>
      <c r="N107" s="147"/>
      <c r="P107" s="122" t="str">
        <f t="shared" si="3"/>
        <v/>
      </c>
      <c r="Q107" s="122" t="str">
        <f t="shared" si="4"/>
        <v/>
      </c>
    </row>
    <row r="108" spans="2:17" x14ac:dyDescent="0.15">
      <c r="B108" s="146">
        <f t="shared" si="5"/>
        <v>101</v>
      </c>
      <c r="C108" s="144"/>
      <c r="D108" s="143"/>
      <c r="E108" s="143"/>
      <c r="F108" s="143"/>
      <c r="G108" s="147"/>
      <c r="H108" s="147"/>
      <c r="I108" s="147"/>
      <c r="J108" s="147"/>
      <c r="K108" s="147"/>
      <c r="L108" s="147"/>
      <c r="M108" s="147"/>
      <c r="N108" s="147"/>
      <c r="P108" s="122" t="str">
        <f t="shared" si="3"/>
        <v/>
      </c>
      <c r="Q108" s="122" t="str">
        <f t="shared" si="4"/>
        <v/>
      </c>
    </row>
    <row r="109" spans="2:17" x14ac:dyDescent="0.15">
      <c r="B109" s="146">
        <f t="shared" si="5"/>
        <v>102</v>
      </c>
      <c r="C109" s="144"/>
      <c r="D109" s="143"/>
      <c r="E109" s="143"/>
      <c r="F109" s="143"/>
      <c r="G109" s="147"/>
      <c r="H109" s="147"/>
      <c r="I109" s="147"/>
      <c r="J109" s="147"/>
      <c r="K109" s="147"/>
      <c r="L109" s="147"/>
      <c r="M109" s="147"/>
      <c r="N109" s="147"/>
      <c r="P109" s="122" t="str">
        <f t="shared" si="3"/>
        <v/>
      </c>
      <c r="Q109" s="122" t="str">
        <f t="shared" si="4"/>
        <v/>
      </c>
    </row>
    <row r="110" spans="2:17" x14ac:dyDescent="0.15">
      <c r="B110" s="146">
        <f t="shared" si="5"/>
        <v>103</v>
      </c>
      <c r="C110" s="144"/>
      <c r="D110" s="143"/>
      <c r="E110" s="143"/>
      <c r="F110" s="143"/>
      <c r="G110" s="147"/>
      <c r="H110" s="147"/>
      <c r="I110" s="147"/>
      <c r="J110" s="147"/>
      <c r="K110" s="147"/>
      <c r="L110" s="147"/>
      <c r="M110" s="147"/>
      <c r="N110" s="147"/>
      <c r="P110" s="122" t="str">
        <f t="shared" si="3"/>
        <v/>
      </c>
      <c r="Q110" s="122" t="str">
        <f t="shared" si="4"/>
        <v/>
      </c>
    </row>
    <row r="111" spans="2:17" x14ac:dyDescent="0.15">
      <c r="B111" s="146">
        <f t="shared" si="5"/>
        <v>104</v>
      </c>
      <c r="C111" s="144"/>
      <c r="D111" s="143"/>
      <c r="E111" s="143"/>
      <c r="F111" s="143"/>
      <c r="G111" s="147"/>
      <c r="H111" s="147"/>
      <c r="I111" s="147"/>
      <c r="J111" s="147"/>
      <c r="K111" s="147"/>
      <c r="L111" s="147"/>
      <c r="M111" s="147"/>
      <c r="N111" s="147"/>
      <c r="P111" s="122" t="str">
        <f t="shared" si="3"/>
        <v/>
      </c>
      <c r="Q111" s="122" t="str">
        <f t="shared" si="4"/>
        <v/>
      </c>
    </row>
    <row r="112" spans="2:17" x14ac:dyDescent="0.15">
      <c r="B112" s="146">
        <f t="shared" si="5"/>
        <v>105</v>
      </c>
      <c r="C112" s="144"/>
      <c r="D112" s="143"/>
      <c r="E112" s="143"/>
      <c r="F112" s="143"/>
      <c r="G112" s="147"/>
      <c r="H112" s="147"/>
      <c r="I112" s="147"/>
      <c r="J112" s="147"/>
      <c r="K112" s="147"/>
      <c r="L112" s="147"/>
      <c r="M112" s="147"/>
      <c r="N112" s="147"/>
      <c r="P112" s="122" t="str">
        <f t="shared" si="3"/>
        <v/>
      </c>
      <c r="Q112" s="122" t="str">
        <f t="shared" si="4"/>
        <v/>
      </c>
    </row>
    <row r="113" spans="2:17" x14ac:dyDescent="0.15">
      <c r="B113" s="146">
        <f t="shared" si="5"/>
        <v>106</v>
      </c>
      <c r="C113" s="144"/>
      <c r="D113" s="143"/>
      <c r="E113" s="143"/>
      <c r="F113" s="143"/>
      <c r="G113" s="147"/>
      <c r="H113" s="147"/>
      <c r="I113" s="147"/>
      <c r="J113" s="147"/>
      <c r="K113" s="147"/>
      <c r="L113" s="147"/>
      <c r="M113" s="147"/>
      <c r="N113" s="147"/>
      <c r="P113" s="122" t="str">
        <f t="shared" si="3"/>
        <v/>
      </c>
      <c r="Q113" s="122" t="str">
        <f t="shared" si="4"/>
        <v/>
      </c>
    </row>
    <row r="114" spans="2:17" x14ac:dyDescent="0.15">
      <c r="B114" s="146">
        <f t="shared" si="5"/>
        <v>107</v>
      </c>
      <c r="C114" s="144"/>
      <c r="D114" s="143"/>
      <c r="E114" s="143"/>
      <c r="F114" s="143"/>
      <c r="G114" s="147"/>
      <c r="H114" s="147"/>
      <c r="I114" s="147"/>
      <c r="J114" s="147"/>
      <c r="K114" s="147"/>
      <c r="L114" s="147"/>
      <c r="M114" s="147"/>
      <c r="N114" s="147"/>
      <c r="P114" s="122" t="str">
        <f t="shared" si="3"/>
        <v/>
      </c>
      <c r="Q114" s="122" t="str">
        <f t="shared" si="4"/>
        <v/>
      </c>
    </row>
    <row r="115" spans="2:17" x14ac:dyDescent="0.15">
      <c r="B115" s="146">
        <f t="shared" si="5"/>
        <v>108</v>
      </c>
      <c r="C115" s="144"/>
      <c r="D115" s="143"/>
      <c r="E115" s="143"/>
      <c r="F115" s="143"/>
      <c r="G115" s="147"/>
      <c r="H115" s="147"/>
      <c r="I115" s="147"/>
      <c r="J115" s="147"/>
      <c r="K115" s="147"/>
      <c r="L115" s="147"/>
      <c r="M115" s="147"/>
      <c r="N115" s="147"/>
      <c r="P115" s="122" t="str">
        <f t="shared" si="3"/>
        <v/>
      </c>
      <c r="Q115" s="122" t="str">
        <f t="shared" si="4"/>
        <v/>
      </c>
    </row>
    <row r="116" spans="2:17" x14ac:dyDescent="0.15">
      <c r="B116" s="146">
        <f t="shared" si="5"/>
        <v>109</v>
      </c>
      <c r="C116" s="144"/>
      <c r="D116" s="143"/>
      <c r="E116" s="143"/>
      <c r="F116" s="143"/>
      <c r="G116" s="147"/>
      <c r="H116" s="147"/>
      <c r="I116" s="147"/>
      <c r="J116" s="147"/>
      <c r="K116" s="147"/>
      <c r="L116" s="147"/>
      <c r="M116" s="147"/>
      <c r="N116" s="147"/>
      <c r="P116" s="122" t="str">
        <f t="shared" si="3"/>
        <v/>
      </c>
      <c r="Q116" s="122" t="str">
        <f t="shared" si="4"/>
        <v/>
      </c>
    </row>
    <row r="117" spans="2:17" x14ac:dyDescent="0.15">
      <c r="B117" s="146">
        <f t="shared" si="5"/>
        <v>110</v>
      </c>
      <c r="C117" s="144"/>
      <c r="D117" s="143"/>
      <c r="E117" s="143"/>
      <c r="F117" s="143"/>
      <c r="G117" s="147"/>
      <c r="H117" s="147"/>
      <c r="I117" s="147"/>
      <c r="J117" s="147"/>
      <c r="K117" s="147"/>
      <c r="L117" s="147"/>
      <c r="M117" s="147"/>
      <c r="N117" s="147"/>
      <c r="P117" s="122" t="str">
        <f t="shared" si="3"/>
        <v/>
      </c>
      <c r="Q117" s="122" t="str">
        <f t="shared" si="4"/>
        <v/>
      </c>
    </row>
    <row r="118" spans="2:17" x14ac:dyDescent="0.15">
      <c r="B118" s="146">
        <f t="shared" si="5"/>
        <v>111</v>
      </c>
      <c r="C118" s="144"/>
      <c r="D118" s="143"/>
      <c r="E118" s="143"/>
      <c r="F118" s="143"/>
      <c r="G118" s="147"/>
      <c r="H118" s="147"/>
      <c r="I118" s="147"/>
      <c r="J118" s="147"/>
      <c r="K118" s="147"/>
      <c r="L118" s="147"/>
      <c r="M118" s="147"/>
      <c r="N118" s="147"/>
      <c r="P118" s="122" t="str">
        <f t="shared" si="3"/>
        <v/>
      </c>
      <c r="Q118" s="122" t="str">
        <f t="shared" si="4"/>
        <v/>
      </c>
    </row>
    <row r="119" spans="2:17" x14ac:dyDescent="0.15">
      <c r="B119" s="146">
        <f t="shared" si="5"/>
        <v>112</v>
      </c>
      <c r="C119" s="144"/>
      <c r="D119" s="143"/>
      <c r="E119" s="143"/>
      <c r="F119" s="143"/>
      <c r="G119" s="147"/>
      <c r="H119" s="147"/>
      <c r="I119" s="147"/>
      <c r="J119" s="147"/>
      <c r="K119" s="147"/>
      <c r="L119" s="147"/>
      <c r="M119" s="147"/>
      <c r="N119" s="147"/>
      <c r="P119" s="122" t="str">
        <f t="shared" si="3"/>
        <v/>
      </c>
      <c r="Q119" s="122" t="str">
        <f t="shared" si="4"/>
        <v/>
      </c>
    </row>
    <row r="120" spans="2:17" x14ac:dyDescent="0.15">
      <c r="B120" s="146">
        <f t="shared" si="5"/>
        <v>113</v>
      </c>
      <c r="C120" s="144"/>
      <c r="D120" s="143"/>
      <c r="E120" s="143"/>
      <c r="F120" s="143"/>
      <c r="G120" s="147"/>
      <c r="H120" s="147"/>
      <c r="I120" s="147"/>
      <c r="J120" s="147"/>
      <c r="K120" s="147"/>
      <c r="L120" s="147"/>
      <c r="M120" s="147"/>
      <c r="N120" s="147"/>
      <c r="P120" s="122" t="str">
        <f t="shared" si="3"/>
        <v/>
      </c>
      <c r="Q120" s="122" t="str">
        <f t="shared" si="4"/>
        <v/>
      </c>
    </row>
    <row r="121" spans="2:17" x14ac:dyDescent="0.15">
      <c r="B121" s="146">
        <f t="shared" si="5"/>
        <v>114</v>
      </c>
      <c r="C121" s="144"/>
      <c r="D121" s="143"/>
      <c r="E121" s="143"/>
      <c r="F121" s="143"/>
      <c r="G121" s="147"/>
      <c r="H121" s="147"/>
      <c r="I121" s="147"/>
      <c r="J121" s="147"/>
      <c r="K121" s="147"/>
      <c r="L121" s="147"/>
      <c r="M121" s="147"/>
      <c r="N121" s="147"/>
      <c r="P121" s="122" t="str">
        <f t="shared" si="3"/>
        <v/>
      </c>
      <c r="Q121" s="122" t="str">
        <f t="shared" si="4"/>
        <v/>
      </c>
    </row>
    <row r="122" spans="2:17" x14ac:dyDescent="0.15">
      <c r="B122" s="146">
        <f t="shared" si="5"/>
        <v>115</v>
      </c>
      <c r="C122" s="144"/>
      <c r="D122" s="143"/>
      <c r="E122" s="143"/>
      <c r="F122" s="143"/>
      <c r="G122" s="147"/>
      <c r="H122" s="147"/>
      <c r="I122" s="147"/>
      <c r="J122" s="147"/>
      <c r="K122" s="147"/>
      <c r="L122" s="147"/>
      <c r="M122" s="147"/>
      <c r="N122" s="147"/>
      <c r="P122" s="122" t="str">
        <f t="shared" si="3"/>
        <v/>
      </c>
      <c r="Q122" s="122" t="str">
        <f t="shared" si="4"/>
        <v/>
      </c>
    </row>
    <row r="123" spans="2:17" x14ac:dyDescent="0.15">
      <c r="B123" s="146">
        <f t="shared" si="5"/>
        <v>116</v>
      </c>
      <c r="C123" s="144"/>
      <c r="D123" s="143"/>
      <c r="E123" s="143"/>
      <c r="F123" s="143"/>
      <c r="G123" s="147"/>
      <c r="H123" s="147"/>
      <c r="I123" s="147"/>
      <c r="J123" s="147"/>
      <c r="K123" s="147"/>
      <c r="L123" s="147"/>
      <c r="M123" s="147"/>
      <c r="N123" s="147"/>
      <c r="P123" s="122" t="str">
        <f t="shared" si="3"/>
        <v/>
      </c>
      <c r="Q123" s="122" t="str">
        <f t="shared" si="4"/>
        <v/>
      </c>
    </row>
    <row r="124" spans="2:17" x14ac:dyDescent="0.15">
      <c r="B124" s="146">
        <f t="shared" si="5"/>
        <v>117</v>
      </c>
      <c r="C124" s="144"/>
      <c r="D124" s="143"/>
      <c r="E124" s="143"/>
      <c r="F124" s="143"/>
      <c r="G124" s="147"/>
      <c r="H124" s="147"/>
      <c r="I124" s="147"/>
      <c r="J124" s="147"/>
      <c r="K124" s="147"/>
      <c r="L124" s="147"/>
      <c r="M124" s="147"/>
      <c r="N124" s="147"/>
      <c r="P124" s="122" t="str">
        <f t="shared" si="3"/>
        <v/>
      </c>
      <c r="Q124" s="122" t="str">
        <f t="shared" si="4"/>
        <v/>
      </c>
    </row>
    <row r="125" spans="2:17" x14ac:dyDescent="0.15">
      <c r="B125" s="146">
        <f t="shared" si="5"/>
        <v>118</v>
      </c>
      <c r="C125" s="144"/>
      <c r="D125" s="143"/>
      <c r="E125" s="143"/>
      <c r="F125" s="143"/>
      <c r="G125" s="147"/>
      <c r="H125" s="147"/>
      <c r="I125" s="147"/>
      <c r="J125" s="147"/>
      <c r="K125" s="147"/>
      <c r="L125" s="147"/>
      <c r="M125" s="147"/>
      <c r="N125" s="147"/>
      <c r="P125" s="122" t="str">
        <f t="shared" si="3"/>
        <v/>
      </c>
      <c r="Q125" s="122" t="str">
        <f t="shared" si="4"/>
        <v/>
      </c>
    </row>
    <row r="126" spans="2:17" x14ac:dyDescent="0.15">
      <c r="B126" s="146">
        <f t="shared" si="5"/>
        <v>119</v>
      </c>
      <c r="C126" s="144"/>
      <c r="D126" s="143"/>
      <c r="E126" s="143"/>
      <c r="F126" s="143"/>
      <c r="G126" s="147"/>
      <c r="H126" s="147"/>
      <c r="I126" s="147"/>
      <c r="J126" s="147"/>
      <c r="K126" s="147"/>
      <c r="L126" s="147"/>
      <c r="M126" s="147"/>
      <c r="N126" s="147"/>
      <c r="P126" s="122" t="str">
        <f t="shared" si="3"/>
        <v/>
      </c>
      <c r="Q126" s="122" t="str">
        <f t="shared" si="4"/>
        <v/>
      </c>
    </row>
    <row r="127" spans="2:17" x14ac:dyDescent="0.15">
      <c r="B127" s="146">
        <f t="shared" si="5"/>
        <v>120</v>
      </c>
      <c r="C127" s="144"/>
      <c r="D127" s="143"/>
      <c r="E127" s="143"/>
      <c r="F127" s="143"/>
      <c r="G127" s="147"/>
      <c r="H127" s="147"/>
      <c r="I127" s="147"/>
      <c r="J127" s="147"/>
      <c r="K127" s="147"/>
      <c r="L127" s="147"/>
      <c r="M127" s="147"/>
      <c r="N127" s="147"/>
      <c r="P127" s="122" t="str">
        <f t="shared" si="3"/>
        <v/>
      </c>
      <c r="Q127" s="122" t="str">
        <f t="shared" si="4"/>
        <v/>
      </c>
    </row>
    <row r="128" spans="2:17" x14ac:dyDescent="0.15">
      <c r="B128" s="146">
        <f t="shared" si="5"/>
        <v>121</v>
      </c>
      <c r="C128" s="144"/>
      <c r="D128" s="143"/>
      <c r="E128" s="143"/>
      <c r="F128" s="143"/>
      <c r="G128" s="147"/>
      <c r="H128" s="147"/>
      <c r="I128" s="147"/>
      <c r="J128" s="147"/>
      <c r="K128" s="147"/>
      <c r="L128" s="147"/>
      <c r="M128" s="147"/>
      <c r="N128" s="147"/>
      <c r="P128" s="122" t="str">
        <f t="shared" si="3"/>
        <v/>
      </c>
      <c r="Q128" s="122" t="str">
        <f t="shared" si="4"/>
        <v/>
      </c>
    </row>
    <row r="129" spans="2:17" x14ac:dyDescent="0.15">
      <c r="B129" s="146">
        <f t="shared" si="5"/>
        <v>122</v>
      </c>
      <c r="C129" s="144"/>
      <c r="D129" s="143"/>
      <c r="E129" s="143"/>
      <c r="F129" s="143"/>
      <c r="G129" s="147"/>
      <c r="H129" s="147"/>
      <c r="I129" s="147"/>
      <c r="J129" s="147"/>
      <c r="K129" s="147"/>
      <c r="L129" s="147"/>
      <c r="M129" s="147"/>
      <c r="N129" s="147"/>
      <c r="P129" s="122" t="str">
        <f t="shared" si="3"/>
        <v/>
      </c>
      <c r="Q129" s="122" t="str">
        <f t="shared" si="4"/>
        <v/>
      </c>
    </row>
    <row r="130" spans="2:17" x14ac:dyDescent="0.15">
      <c r="B130" s="146">
        <f t="shared" si="5"/>
        <v>123</v>
      </c>
      <c r="C130" s="144"/>
      <c r="D130" s="143"/>
      <c r="E130" s="143"/>
      <c r="F130" s="143"/>
      <c r="G130" s="147"/>
      <c r="H130" s="147"/>
      <c r="I130" s="147"/>
      <c r="J130" s="147"/>
      <c r="K130" s="147"/>
      <c r="L130" s="147"/>
      <c r="M130" s="147"/>
      <c r="N130" s="147"/>
      <c r="P130" s="122" t="str">
        <f t="shared" si="3"/>
        <v/>
      </c>
      <c r="Q130" s="122" t="str">
        <f t="shared" si="4"/>
        <v/>
      </c>
    </row>
    <row r="131" spans="2:17" x14ac:dyDescent="0.15">
      <c r="B131" s="146">
        <f t="shared" si="5"/>
        <v>124</v>
      </c>
      <c r="C131" s="144"/>
      <c r="D131" s="143"/>
      <c r="E131" s="143"/>
      <c r="F131" s="143"/>
      <c r="G131" s="147"/>
      <c r="H131" s="147"/>
      <c r="I131" s="147"/>
      <c r="J131" s="147"/>
      <c r="K131" s="147"/>
      <c r="L131" s="147"/>
      <c r="M131" s="147"/>
      <c r="N131" s="147"/>
      <c r="P131" s="122" t="str">
        <f t="shared" si="3"/>
        <v/>
      </c>
      <c r="Q131" s="122" t="str">
        <f t="shared" si="4"/>
        <v/>
      </c>
    </row>
    <row r="132" spans="2:17" x14ac:dyDescent="0.15">
      <c r="B132" s="146">
        <f t="shared" si="5"/>
        <v>125</v>
      </c>
      <c r="C132" s="144"/>
      <c r="D132" s="143"/>
      <c r="E132" s="143"/>
      <c r="F132" s="143"/>
      <c r="G132" s="147"/>
      <c r="H132" s="147"/>
      <c r="I132" s="147"/>
      <c r="J132" s="147"/>
      <c r="K132" s="147"/>
      <c r="L132" s="147"/>
      <c r="M132" s="147"/>
      <c r="N132" s="147"/>
      <c r="P132" s="122" t="str">
        <f t="shared" si="3"/>
        <v/>
      </c>
      <c r="Q132" s="122" t="str">
        <f t="shared" si="4"/>
        <v/>
      </c>
    </row>
    <row r="133" spans="2:17" x14ac:dyDescent="0.15">
      <c r="B133" s="146">
        <f t="shared" si="5"/>
        <v>126</v>
      </c>
      <c r="C133" s="144"/>
      <c r="D133" s="143"/>
      <c r="E133" s="143"/>
      <c r="F133" s="143"/>
      <c r="G133" s="147"/>
      <c r="H133" s="147"/>
      <c r="I133" s="147"/>
      <c r="J133" s="147"/>
      <c r="K133" s="147"/>
      <c r="L133" s="147"/>
      <c r="M133" s="147"/>
      <c r="N133" s="147"/>
      <c r="P133" s="122" t="str">
        <f t="shared" si="3"/>
        <v/>
      </c>
      <c r="Q133" s="122" t="str">
        <f t="shared" si="4"/>
        <v/>
      </c>
    </row>
    <row r="134" spans="2:17" x14ac:dyDescent="0.15">
      <c r="B134" s="146">
        <f t="shared" si="5"/>
        <v>127</v>
      </c>
      <c r="C134" s="144"/>
      <c r="D134" s="143"/>
      <c r="E134" s="143"/>
      <c r="F134" s="143"/>
      <c r="G134" s="147"/>
      <c r="H134" s="147"/>
      <c r="I134" s="147"/>
      <c r="J134" s="147"/>
      <c r="K134" s="147"/>
      <c r="L134" s="147"/>
      <c r="M134" s="147"/>
      <c r="N134" s="147"/>
      <c r="P134" s="122" t="str">
        <f t="shared" si="3"/>
        <v/>
      </c>
      <c r="Q134" s="122" t="str">
        <f t="shared" si="4"/>
        <v/>
      </c>
    </row>
    <row r="135" spans="2:17" x14ac:dyDescent="0.15">
      <c r="B135" s="146">
        <f t="shared" si="5"/>
        <v>128</v>
      </c>
      <c r="C135" s="144"/>
      <c r="D135" s="143"/>
      <c r="E135" s="143"/>
      <c r="F135" s="143"/>
      <c r="G135" s="147"/>
      <c r="H135" s="147"/>
      <c r="I135" s="147"/>
      <c r="J135" s="147"/>
      <c r="K135" s="147"/>
      <c r="L135" s="147"/>
      <c r="M135" s="147"/>
      <c r="N135" s="147"/>
      <c r="P135" s="122" t="str">
        <f t="shared" si="3"/>
        <v/>
      </c>
      <c r="Q135" s="122" t="str">
        <f t="shared" si="4"/>
        <v/>
      </c>
    </row>
    <row r="136" spans="2:17" x14ac:dyDescent="0.15">
      <c r="B136" s="146">
        <f t="shared" si="5"/>
        <v>129</v>
      </c>
      <c r="C136" s="144"/>
      <c r="D136" s="143"/>
      <c r="E136" s="143"/>
      <c r="F136" s="143"/>
      <c r="G136" s="147"/>
      <c r="H136" s="147"/>
      <c r="I136" s="147"/>
      <c r="J136" s="147"/>
      <c r="K136" s="147"/>
      <c r="L136" s="147"/>
      <c r="M136" s="147"/>
      <c r="N136" s="147"/>
      <c r="P136" s="122" t="str">
        <f t="shared" si="3"/>
        <v/>
      </c>
      <c r="Q136" s="122" t="str">
        <f t="shared" si="4"/>
        <v/>
      </c>
    </row>
    <row r="137" spans="2:17" x14ac:dyDescent="0.15">
      <c r="B137" s="146">
        <f t="shared" si="5"/>
        <v>130</v>
      </c>
      <c r="C137" s="144"/>
      <c r="D137" s="143"/>
      <c r="E137" s="143"/>
      <c r="F137" s="143"/>
      <c r="G137" s="147"/>
      <c r="H137" s="147"/>
      <c r="I137" s="147"/>
      <c r="J137" s="147"/>
      <c r="K137" s="147"/>
      <c r="L137" s="147"/>
      <c r="M137" s="147"/>
      <c r="N137" s="147"/>
      <c r="P137" s="122" t="str">
        <f t="shared" ref="P137:P200" si="6">IF(D137&lt;&gt;"",ROUNDDOWN(YEARFRAC(D137,E137,3),0),"")</f>
        <v/>
      </c>
      <c r="Q137" s="122" t="str">
        <f t="shared" ref="Q137:Q200" si="7">IF(F137&lt;&gt;"",ROUNDDOWN(YEARFRAC(F137,M$4,3),0),"")</f>
        <v/>
      </c>
    </row>
    <row r="138" spans="2:17" x14ac:dyDescent="0.15">
      <c r="B138" s="146">
        <f t="shared" ref="B138:B201" si="8">B137+1</f>
        <v>131</v>
      </c>
      <c r="C138" s="144"/>
      <c r="D138" s="143"/>
      <c r="E138" s="143"/>
      <c r="F138" s="143"/>
      <c r="G138" s="147"/>
      <c r="H138" s="147"/>
      <c r="I138" s="147"/>
      <c r="J138" s="147"/>
      <c r="K138" s="147"/>
      <c r="L138" s="147"/>
      <c r="M138" s="147"/>
      <c r="N138" s="147"/>
      <c r="P138" s="122" t="str">
        <f t="shared" si="6"/>
        <v/>
      </c>
      <c r="Q138" s="122" t="str">
        <f t="shared" si="7"/>
        <v/>
      </c>
    </row>
    <row r="139" spans="2:17" x14ac:dyDescent="0.15">
      <c r="B139" s="146">
        <f t="shared" si="8"/>
        <v>132</v>
      </c>
      <c r="C139" s="144"/>
      <c r="D139" s="143"/>
      <c r="E139" s="143"/>
      <c r="F139" s="143"/>
      <c r="G139" s="147"/>
      <c r="H139" s="147"/>
      <c r="I139" s="147"/>
      <c r="J139" s="147"/>
      <c r="K139" s="147"/>
      <c r="L139" s="147"/>
      <c r="M139" s="147"/>
      <c r="N139" s="147"/>
      <c r="P139" s="122" t="str">
        <f t="shared" si="6"/>
        <v/>
      </c>
      <c r="Q139" s="122" t="str">
        <f t="shared" si="7"/>
        <v/>
      </c>
    </row>
    <row r="140" spans="2:17" x14ac:dyDescent="0.15">
      <c r="B140" s="146">
        <f t="shared" si="8"/>
        <v>133</v>
      </c>
      <c r="C140" s="144"/>
      <c r="D140" s="143"/>
      <c r="E140" s="143"/>
      <c r="F140" s="143"/>
      <c r="G140" s="147"/>
      <c r="H140" s="147"/>
      <c r="I140" s="147"/>
      <c r="J140" s="147"/>
      <c r="K140" s="147"/>
      <c r="L140" s="147"/>
      <c r="M140" s="147"/>
      <c r="N140" s="147"/>
      <c r="P140" s="122" t="str">
        <f t="shared" si="6"/>
        <v/>
      </c>
      <c r="Q140" s="122" t="str">
        <f t="shared" si="7"/>
        <v/>
      </c>
    </row>
    <row r="141" spans="2:17" x14ac:dyDescent="0.15">
      <c r="B141" s="146">
        <f t="shared" si="8"/>
        <v>134</v>
      </c>
      <c r="C141" s="144"/>
      <c r="D141" s="143"/>
      <c r="E141" s="143"/>
      <c r="F141" s="143"/>
      <c r="G141" s="147"/>
      <c r="H141" s="147"/>
      <c r="I141" s="147"/>
      <c r="J141" s="147"/>
      <c r="K141" s="147"/>
      <c r="L141" s="147"/>
      <c r="M141" s="147"/>
      <c r="N141" s="147"/>
      <c r="P141" s="122" t="str">
        <f t="shared" si="6"/>
        <v/>
      </c>
      <c r="Q141" s="122" t="str">
        <f t="shared" si="7"/>
        <v/>
      </c>
    </row>
    <row r="142" spans="2:17" x14ac:dyDescent="0.15">
      <c r="B142" s="146">
        <f t="shared" si="8"/>
        <v>135</v>
      </c>
      <c r="C142" s="144"/>
      <c r="D142" s="143"/>
      <c r="E142" s="143"/>
      <c r="F142" s="143"/>
      <c r="G142" s="147"/>
      <c r="H142" s="147"/>
      <c r="I142" s="147"/>
      <c r="J142" s="147"/>
      <c r="K142" s="147"/>
      <c r="L142" s="147"/>
      <c r="M142" s="147"/>
      <c r="N142" s="147"/>
      <c r="P142" s="122" t="str">
        <f t="shared" si="6"/>
        <v/>
      </c>
      <c r="Q142" s="122" t="str">
        <f t="shared" si="7"/>
        <v/>
      </c>
    </row>
    <row r="143" spans="2:17" x14ac:dyDescent="0.15">
      <c r="B143" s="146">
        <f t="shared" si="8"/>
        <v>136</v>
      </c>
      <c r="C143" s="144"/>
      <c r="D143" s="143"/>
      <c r="E143" s="143"/>
      <c r="F143" s="143"/>
      <c r="G143" s="147"/>
      <c r="H143" s="147"/>
      <c r="I143" s="147"/>
      <c r="J143" s="147"/>
      <c r="K143" s="147"/>
      <c r="L143" s="147"/>
      <c r="M143" s="147"/>
      <c r="N143" s="147"/>
      <c r="P143" s="122" t="str">
        <f t="shared" si="6"/>
        <v/>
      </c>
      <c r="Q143" s="122" t="str">
        <f t="shared" si="7"/>
        <v/>
      </c>
    </row>
    <row r="144" spans="2:17" x14ac:dyDescent="0.15">
      <c r="B144" s="146">
        <f t="shared" si="8"/>
        <v>137</v>
      </c>
      <c r="C144" s="144"/>
      <c r="D144" s="143"/>
      <c r="E144" s="143"/>
      <c r="F144" s="143"/>
      <c r="G144" s="147"/>
      <c r="H144" s="147"/>
      <c r="I144" s="147"/>
      <c r="J144" s="147"/>
      <c r="K144" s="147"/>
      <c r="L144" s="147"/>
      <c r="M144" s="147"/>
      <c r="N144" s="147"/>
      <c r="P144" s="122" t="str">
        <f t="shared" si="6"/>
        <v/>
      </c>
      <c r="Q144" s="122" t="str">
        <f t="shared" si="7"/>
        <v/>
      </c>
    </row>
    <row r="145" spans="2:17" x14ac:dyDescent="0.15">
      <c r="B145" s="146">
        <f t="shared" si="8"/>
        <v>138</v>
      </c>
      <c r="C145" s="144"/>
      <c r="D145" s="143"/>
      <c r="E145" s="143"/>
      <c r="F145" s="143"/>
      <c r="G145" s="147"/>
      <c r="H145" s="147"/>
      <c r="I145" s="147"/>
      <c r="J145" s="147"/>
      <c r="K145" s="147"/>
      <c r="L145" s="147"/>
      <c r="M145" s="147"/>
      <c r="N145" s="147"/>
      <c r="P145" s="122" t="str">
        <f t="shared" si="6"/>
        <v/>
      </c>
      <c r="Q145" s="122" t="str">
        <f t="shared" si="7"/>
        <v/>
      </c>
    </row>
    <row r="146" spans="2:17" x14ac:dyDescent="0.15">
      <c r="B146" s="146">
        <f t="shared" si="8"/>
        <v>139</v>
      </c>
      <c r="C146" s="144"/>
      <c r="D146" s="143"/>
      <c r="E146" s="143"/>
      <c r="F146" s="143"/>
      <c r="G146" s="147"/>
      <c r="H146" s="147"/>
      <c r="I146" s="147"/>
      <c r="J146" s="147"/>
      <c r="K146" s="147"/>
      <c r="L146" s="147"/>
      <c r="M146" s="147"/>
      <c r="N146" s="147"/>
      <c r="P146" s="122" t="str">
        <f t="shared" si="6"/>
        <v/>
      </c>
      <c r="Q146" s="122" t="str">
        <f t="shared" si="7"/>
        <v/>
      </c>
    </row>
    <row r="147" spans="2:17" x14ac:dyDescent="0.15">
      <c r="B147" s="146">
        <f t="shared" si="8"/>
        <v>140</v>
      </c>
      <c r="C147" s="144"/>
      <c r="D147" s="143"/>
      <c r="E147" s="143"/>
      <c r="F147" s="143"/>
      <c r="G147" s="147"/>
      <c r="H147" s="147"/>
      <c r="I147" s="147"/>
      <c r="J147" s="147"/>
      <c r="K147" s="147"/>
      <c r="L147" s="147"/>
      <c r="M147" s="147"/>
      <c r="N147" s="147"/>
      <c r="P147" s="122" t="str">
        <f t="shared" si="6"/>
        <v/>
      </c>
      <c r="Q147" s="122" t="str">
        <f t="shared" si="7"/>
        <v/>
      </c>
    </row>
    <row r="148" spans="2:17" x14ac:dyDescent="0.15">
      <c r="B148" s="146">
        <f t="shared" si="8"/>
        <v>141</v>
      </c>
      <c r="C148" s="144"/>
      <c r="D148" s="143"/>
      <c r="E148" s="143"/>
      <c r="F148" s="143"/>
      <c r="G148" s="147"/>
      <c r="H148" s="147"/>
      <c r="I148" s="147"/>
      <c r="J148" s="147"/>
      <c r="K148" s="147"/>
      <c r="L148" s="147"/>
      <c r="M148" s="147"/>
      <c r="N148" s="147"/>
      <c r="P148" s="122" t="str">
        <f t="shared" si="6"/>
        <v/>
      </c>
      <c r="Q148" s="122" t="str">
        <f t="shared" si="7"/>
        <v/>
      </c>
    </row>
    <row r="149" spans="2:17" x14ac:dyDescent="0.15">
      <c r="B149" s="146">
        <f t="shared" si="8"/>
        <v>142</v>
      </c>
      <c r="C149" s="144"/>
      <c r="D149" s="143"/>
      <c r="E149" s="143"/>
      <c r="F149" s="143"/>
      <c r="G149" s="147"/>
      <c r="H149" s="147"/>
      <c r="I149" s="147"/>
      <c r="J149" s="147"/>
      <c r="K149" s="147"/>
      <c r="L149" s="147"/>
      <c r="M149" s="147"/>
      <c r="N149" s="147"/>
      <c r="P149" s="122" t="str">
        <f t="shared" si="6"/>
        <v/>
      </c>
      <c r="Q149" s="122" t="str">
        <f t="shared" si="7"/>
        <v/>
      </c>
    </row>
    <row r="150" spans="2:17" x14ac:dyDescent="0.15">
      <c r="B150" s="146">
        <f t="shared" si="8"/>
        <v>143</v>
      </c>
      <c r="C150" s="144"/>
      <c r="D150" s="143"/>
      <c r="E150" s="143"/>
      <c r="F150" s="143"/>
      <c r="G150" s="147"/>
      <c r="H150" s="147"/>
      <c r="I150" s="147"/>
      <c r="J150" s="147"/>
      <c r="K150" s="147"/>
      <c r="L150" s="147"/>
      <c r="M150" s="147"/>
      <c r="N150" s="147"/>
      <c r="P150" s="122" t="str">
        <f t="shared" si="6"/>
        <v/>
      </c>
      <c r="Q150" s="122" t="str">
        <f t="shared" si="7"/>
        <v/>
      </c>
    </row>
    <row r="151" spans="2:17" x14ac:dyDescent="0.15">
      <c r="B151" s="146">
        <f t="shared" si="8"/>
        <v>144</v>
      </c>
      <c r="C151" s="144"/>
      <c r="D151" s="143"/>
      <c r="E151" s="143"/>
      <c r="F151" s="143"/>
      <c r="G151" s="147"/>
      <c r="H151" s="147"/>
      <c r="I151" s="147"/>
      <c r="J151" s="147"/>
      <c r="K151" s="147"/>
      <c r="L151" s="147"/>
      <c r="M151" s="147"/>
      <c r="N151" s="147"/>
      <c r="P151" s="122" t="str">
        <f t="shared" si="6"/>
        <v/>
      </c>
      <c r="Q151" s="122" t="str">
        <f t="shared" si="7"/>
        <v/>
      </c>
    </row>
    <row r="152" spans="2:17" x14ac:dyDescent="0.15">
      <c r="B152" s="146">
        <f t="shared" si="8"/>
        <v>145</v>
      </c>
      <c r="C152" s="144"/>
      <c r="D152" s="143"/>
      <c r="E152" s="143"/>
      <c r="F152" s="143"/>
      <c r="G152" s="147"/>
      <c r="H152" s="147"/>
      <c r="I152" s="147"/>
      <c r="J152" s="147"/>
      <c r="K152" s="147"/>
      <c r="L152" s="147"/>
      <c r="M152" s="147"/>
      <c r="N152" s="147"/>
      <c r="P152" s="122" t="str">
        <f t="shared" si="6"/>
        <v/>
      </c>
      <c r="Q152" s="122" t="str">
        <f t="shared" si="7"/>
        <v/>
      </c>
    </row>
    <row r="153" spans="2:17" x14ac:dyDescent="0.15">
      <c r="B153" s="146">
        <f t="shared" si="8"/>
        <v>146</v>
      </c>
      <c r="C153" s="144"/>
      <c r="D153" s="143"/>
      <c r="E153" s="143"/>
      <c r="F153" s="143"/>
      <c r="G153" s="147"/>
      <c r="H153" s="147"/>
      <c r="I153" s="147"/>
      <c r="J153" s="147"/>
      <c r="K153" s="147"/>
      <c r="L153" s="147"/>
      <c r="M153" s="147"/>
      <c r="N153" s="147"/>
      <c r="P153" s="122" t="str">
        <f t="shared" si="6"/>
        <v/>
      </c>
      <c r="Q153" s="122" t="str">
        <f t="shared" si="7"/>
        <v/>
      </c>
    </row>
    <row r="154" spans="2:17" x14ac:dyDescent="0.15">
      <c r="B154" s="146">
        <f t="shared" si="8"/>
        <v>147</v>
      </c>
      <c r="C154" s="144"/>
      <c r="D154" s="143"/>
      <c r="E154" s="143"/>
      <c r="F154" s="143"/>
      <c r="G154" s="147"/>
      <c r="H154" s="147"/>
      <c r="I154" s="147"/>
      <c r="J154" s="147"/>
      <c r="K154" s="147"/>
      <c r="L154" s="147"/>
      <c r="M154" s="147"/>
      <c r="N154" s="147"/>
      <c r="P154" s="122" t="str">
        <f t="shared" si="6"/>
        <v/>
      </c>
      <c r="Q154" s="122" t="str">
        <f t="shared" si="7"/>
        <v/>
      </c>
    </row>
    <row r="155" spans="2:17" x14ac:dyDescent="0.15">
      <c r="B155" s="146">
        <f t="shared" si="8"/>
        <v>148</v>
      </c>
      <c r="C155" s="144"/>
      <c r="D155" s="143"/>
      <c r="E155" s="143"/>
      <c r="F155" s="143"/>
      <c r="G155" s="147"/>
      <c r="H155" s="147"/>
      <c r="I155" s="147"/>
      <c r="J155" s="147"/>
      <c r="K155" s="147"/>
      <c r="L155" s="147"/>
      <c r="M155" s="147"/>
      <c r="N155" s="147"/>
      <c r="P155" s="122" t="str">
        <f t="shared" si="6"/>
        <v/>
      </c>
      <c r="Q155" s="122" t="str">
        <f t="shared" si="7"/>
        <v/>
      </c>
    </row>
    <row r="156" spans="2:17" x14ac:dyDescent="0.15">
      <c r="B156" s="146">
        <f t="shared" si="8"/>
        <v>149</v>
      </c>
      <c r="C156" s="144"/>
      <c r="D156" s="143"/>
      <c r="E156" s="143"/>
      <c r="F156" s="143"/>
      <c r="G156" s="147"/>
      <c r="H156" s="147"/>
      <c r="I156" s="147"/>
      <c r="J156" s="147"/>
      <c r="K156" s="147"/>
      <c r="L156" s="147"/>
      <c r="M156" s="147"/>
      <c r="N156" s="147"/>
      <c r="P156" s="122" t="str">
        <f t="shared" si="6"/>
        <v/>
      </c>
      <c r="Q156" s="122" t="str">
        <f t="shared" si="7"/>
        <v/>
      </c>
    </row>
    <row r="157" spans="2:17" x14ac:dyDescent="0.15">
      <c r="B157" s="146">
        <f t="shared" si="8"/>
        <v>150</v>
      </c>
      <c r="C157" s="144"/>
      <c r="D157" s="143"/>
      <c r="E157" s="143"/>
      <c r="F157" s="143"/>
      <c r="G157" s="147"/>
      <c r="H157" s="147"/>
      <c r="I157" s="147"/>
      <c r="J157" s="147"/>
      <c r="K157" s="147"/>
      <c r="L157" s="147"/>
      <c r="M157" s="147"/>
      <c r="N157" s="147"/>
      <c r="P157" s="122" t="str">
        <f t="shared" si="6"/>
        <v/>
      </c>
      <c r="Q157" s="122" t="str">
        <f t="shared" si="7"/>
        <v/>
      </c>
    </row>
    <row r="158" spans="2:17" x14ac:dyDescent="0.15">
      <c r="B158" s="146">
        <f t="shared" si="8"/>
        <v>151</v>
      </c>
      <c r="C158" s="144"/>
      <c r="D158" s="143"/>
      <c r="E158" s="143"/>
      <c r="F158" s="143"/>
      <c r="G158" s="147"/>
      <c r="H158" s="147"/>
      <c r="I158" s="147"/>
      <c r="J158" s="147"/>
      <c r="K158" s="147"/>
      <c r="L158" s="147"/>
      <c r="M158" s="147"/>
      <c r="N158" s="147"/>
      <c r="P158" s="122" t="str">
        <f t="shared" si="6"/>
        <v/>
      </c>
      <c r="Q158" s="122" t="str">
        <f t="shared" si="7"/>
        <v/>
      </c>
    </row>
    <row r="159" spans="2:17" x14ac:dyDescent="0.15">
      <c r="B159" s="146">
        <f t="shared" si="8"/>
        <v>152</v>
      </c>
      <c r="C159" s="144"/>
      <c r="D159" s="143"/>
      <c r="E159" s="143"/>
      <c r="F159" s="143"/>
      <c r="G159" s="147"/>
      <c r="H159" s="147"/>
      <c r="I159" s="147"/>
      <c r="J159" s="147"/>
      <c r="K159" s="147"/>
      <c r="L159" s="147"/>
      <c r="M159" s="147"/>
      <c r="N159" s="147"/>
      <c r="P159" s="122" t="str">
        <f t="shared" si="6"/>
        <v/>
      </c>
      <c r="Q159" s="122" t="str">
        <f t="shared" si="7"/>
        <v/>
      </c>
    </row>
    <row r="160" spans="2:17" x14ac:dyDescent="0.15">
      <c r="B160" s="146">
        <f t="shared" si="8"/>
        <v>153</v>
      </c>
      <c r="C160" s="144"/>
      <c r="D160" s="143"/>
      <c r="E160" s="143"/>
      <c r="F160" s="143"/>
      <c r="G160" s="147"/>
      <c r="H160" s="147"/>
      <c r="I160" s="147"/>
      <c r="J160" s="147"/>
      <c r="K160" s="147"/>
      <c r="L160" s="147"/>
      <c r="M160" s="147"/>
      <c r="N160" s="147"/>
      <c r="P160" s="122" t="str">
        <f t="shared" si="6"/>
        <v/>
      </c>
      <c r="Q160" s="122" t="str">
        <f t="shared" si="7"/>
        <v/>
      </c>
    </row>
    <row r="161" spans="2:17" x14ac:dyDescent="0.15">
      <c r="B161" s="146">
        <f t="shared" si="8"/>
        <v>154</v>
      </c>
      <c r="C161" s="144"/>
      <c r="D161" s="143"/>
      <c r="E161" s="143"/>
      <c r="F161" s="143"/>
      <c r="G161" s="147"/>
      <c r="H161" s="147"/>
      <c r="I161" s="147"/>
      <c r="J161" s="147"/>
      <c r="K161" s="147"/>
      <c r="L161" s="147"/>
      <c r="M161" s="147"/>
      <c r="N161" s="147"/>
      <c r="P161" s="122" t="str">
        <f t="shared" si="6"/>
        <v/>
      </c>
      <c r="Q161" s="122" t="str">
        <f t="shared" si="7"/>
        <v/>
      </c>
    </row>
    <row r="162" spans="2:17" x14ac:dyDescent="0.15">
      <c r="B162" s="146">
        <f t="shared" si="8"/>
        <v>155</v>
      </c>
      <c r="C162" s="144"/>
      <c r="D162" s="143"/>
      <c r="E162" s="143"/>
      <c r="F162" s="143"/>
      <c r="G162" s="147"/>
      <c r="H162" s="147"/>
      <c r="I162" s="147"/>
      <c r="J162" s="147"/>
      <c r="K162" s="147"/>
      <c r="L162" s="147"/>
      <c r="M162" s="147"/>
      <c r="N162" s="147"/>
      <c r="P162" s="122" t="str">
        <f t="shared" si="6"/>
        <v/>
      </c>
      <c r="Q162" s="122" t="str">
        <f t="shared" si="7"/>
        <v/>
      </c>
    </row>
    <row r="163" spans="2:17" x14ac:dyDescent="0.15">
      <c r="B163" s="146">
        <f t="shared" si="8"/>
        <v>156</v>
      </c>
      <c r="C163" s="144"/>
      <c r="D163" s="143"/>
      <c r="E163" s="143"/>
      <c r="F163" s="143"/>
      <c r="G163" s="147"/>
      <c r="H163" s="147"/>
      <c r="I163" s="147"/>
      <c r="J163" s="147"/>
      <c r="K163" s="147"/>
      <c r="L163" s="147"/>
      <c r="M163" s="147"/>
      <c r="N163" s="147"/>
      <c r="P163" s="122" t="str">
        <f t="shared" si="6"/>
        <v/>
      </c>
      <c r="Q163" s="122" t="str">
        <f t="shared" si="7"/>
        <v/>
      </c>
    </row>
    <row r="164" spans="2:17" x14ac:dyDescent="0.15">
      <c r="B164" s="146">
        <f t="shared" si="8"/>
        <v>157</v>
      </c>
      <c r="C164" s="144"/>
      <c r="D164" s="143"/>
      <c r="E164" s="143"/>
      <c r="F164" s="143"/>
      <c r="G164" s="147"/>
      <c r="H164" s="147"/>
      <c r="I164" s="147"/>
      <c r="J164" s="147"/>
      <c r="K164" s="147"/>
      <c r="L164" s="147"/>
      <c r="M164" s="147"/>
      <c r="N164" s="147"/>
      <c r="P164" s="122" t="str">
        <f t="shared" si="6"/>
        <v/>
      </c>
      <c r="Q164" s="122" t="str">
        <f t="shared" si="7"/>
        <v/>
      </c>
    </row>
    <row r="165" spans="2:17" x14ac:dyDescent="0.15">
      <c r="B165" s="146">
        <f t="shared" si="8"/>
        <v>158</v>
      </c>
      <c r="C165" s="144"/>
      <c r="D165" s="143"/>
      <c r="E165" s="143"/>
      <c r="F165" s="143"/>
      <c r="G165" s="147"/>
      <c r="H165" s="147"/>
      <c r="I165" s="147"/>
      <c r="J165" s="147"/>
      <c r="K165" s="147"/>
      <c r="L165" s="147"/>
      <c r="M165" s="147"/>
      <c r="N165" s="147"/>
      <c r="P165" s="122" t="str">
        <f t="shared" si="6"/>
        <v/>
      </c>
      <c r="Q165" s="122" t="str">
        <f t="shared" si="7"/>
        <v/>
      </c>
    </row>
    <row r="166" spans="2:17" x14ac:dyDescent="0.15">
      <c r="B166" s="146">
        <f t="shared" si="8"/>
        <v>159</v>
      </c>
      <c r="C166" s="144"/>
      <c r="D166" s="143"/>
      <c r="E166" s="143"/>
      <c r="F166" s="143"/>
      <c r="G166" s="147"/>
      <c r="H166" s="147"/>
      <c r="I166" s="147"/>
      <c r="J166" s="147"/>
      <c r="K166" s="147"/>
      <c r="L166" s="147"/>
      <c r="M166" s="147"/>
      <c r="N166" s="147"/>
      <c r="P166" s="122" t="str">
        <f t="shared" si="6"/>
        <v/>
      </c>
      <c r="Q166" s="122" t="str">
        <f t="shared" si="7"/>
        <v/>
      </c>
    </row>
    <row r="167" spans="2:17" x14ac:dyDescent="0.15">
      <c r="B167" s="146">
        <f t="shared" si="8"/>
        <v>160</v>
      </c>
      <c r="C167" s="144"/>
      <c r="D167" s="143"/>
      <c r="E167" s="143"/>
      <c r="F167" s="143"/>
      <c r="G167" s="147"/>
      <c r="H167" s="147"/>
      <c r="I167" s="147"/>
      <c r="J167" s="147"/>
      <c r="K167" s="147"/>
      <c r="L167" s="147"/>
      <c r="M167" s="147"/>
      <c r="N167" s="147"/>
      <c r="P167" s="122" t="str">
        <f t="shared" si="6"/>
        <v/>
      </c>
      <c r="Q167" s="122" t="str">
        <f t="shared" si="7"/>
        <v/>
      </c>
    </row>
    <row r="168" spans="2:17" x14ac:dyDescent="0.15">
      <c r="B168" s="146">
        <f t="shared" si="8"/>
        <v>161</v>
      </c>
      <c r="C168" s="144"/>
      <c r="D168" s="143"/>
      <c r="E168" s="143"/>
      <c r="F168" s="143"/>
      <c r="G168" s="147"/>
      <c r="H168" s="147"/>
      <c r="I168" s="147"/>
      <c r="J168" s="147"/>
      <c r="K168" s="147"/>
      <c r="L168" s="147"/>
      <c r="M168" s="147"/>
      <c r="N168" s="147"/>
      <c r="P168" s="122" t="str">
        <f t="shared" si="6"/>
        <v/>
      </c>
      <c r="Q168" s="122" t="str">
        <f t="shared" si="7"/>
        <v/>
      </c>
    </row>
    <row r="169" spans="2:17" x14ac:dyDescent="0.15">
      <c r="B169" s="146">
        <f t="shared" si="8"/>
        <v>162</v>
      </c>
      <c r="C169" s="144"/>
      <c r="D169" s="143"/>
      <c r="E169" s="143"/>
      <c r="F169" s="143"/>
      <c r="G169" s="147"/>
      <c r="H169" s="147"/>
      <c r="I169" s="147"/>
      <c r="J169" s="147"/>
      <c r="K169" s="147"/>
      <c r="L169" s="147"/>
      <c r="M169" s="147"/>
      <c r="N169" s="147"/>
      <c r="P169" s="122" t="str">
        <f t="shared" si="6"/>
        <v/>
      </c>
      <c r="Q169" s="122" t="str">
        <f t="shared" si="7"/>
        <v/>
      </c>
    </row>
    <row r="170" spans="2:17" x14ac:dyDescent="0.15">
      <c r="B170" s="146">
        <f t="shared" si="8"/>
        <v>163</v>
      </c>
      <c r="C170" s="144"/>
      <c r="D170" s="143"/>
      <c r="E170" s="143"/>
      <c r="F170" s="143"/>
      <c r="G170" s="147"/>
      <c r="H170" s="147"/>
      <c r="I170" s="147"/>
      <c r="J170" s="147"/>
      <c r="K170" s="147"/>
      <c r="L170" s="147"/>
      <c r="M170" s="147"/>
      <c r="N170" s="147"/>
      <c r="P170" s="122" t="str">
        <f t="shared" si="6"/>
        <v/>
      </c>
      <c r="Q170" s="122" t="str">
        <f t="shared" si="7"/>
        <v/>
      </c>
    </row>
    <row r="171" spans="2:17" x14ac:dyDescent="0.15">
      <c r="B171" s="146">
        <f t="shared" si="8"/>
        <v>164</v>
      </c>
      <c r="C171" s="144"/>
      <c r="D171" s="143"/>
      <c r="E171" s="143"/>
      <c r="F171" s="143"/>
      <c r="G171" s="147"/>
      <c r="H171" s="147"/>
      <c r="I171" s="147"/>
      <c r="J171" s="147"/>
      <c r="K171" s="147"/>
      <c r="L171" s="147"/>
      <c r="M171" s="147"/>
      <c r="N171" s="147"/>
      <c r="P171" s="122" t="str">
        <f t="shared" si="6"/>
        <v/>
      </c>
      <c r="Q171" s="122" t="str">
        <f t="shared" si="7"/>
        <v/>
      </c>
    </row>
    <row r="172" spans="2:17" x14ac:dyDescent="0.15">
      <c r="B172" s="146">
        <f t="shared" si="8"/>
        <v>165</v>
      </c>
      <c r="C172" s="144"/>
      <c r="D172" s="143"/>
      <c r="E172" s="143"/>
      <c r="F172" s="143"/>
      <c r="G172" s="147"/>
      <c r="H172" s="147"/>
      <c r="I172" s="147"/>
      <c r="J172" s="147"/>
      <c r="K172" s="147"/>
      <c r="L172" s="147"/>
      <c r="M172" s="147"/>
      <c r="N172" s="147"/>
      <c r="P172" s="122" t="str">
        <f t="shared" si="6"/>
        <v/>
      </c>
      <c r="Q172" s="122" t="str">
        <f t="shared" si="7"/>
        <v/>
      </c>
    </row>
    <row r="173" spans="2:17" x14ac:dyDescent="0.15">
      <c r="B173" s="146">
        <f t="shared" si="8"/>
        <v>166</v>
      </c>
      <c r="C173" s="144"/>
      <c r="D173" s="143"/>
      <c r="E173" s="143"/>
      <c r="F173" s="143"/>
      <c r="G173" s="147"/>
      <c r="H173" s="147"/>
      <c r="I173" s="147"/>
      <c r="J173" s="147"/>
      <c r="K173" s="147"/>
      <c r="L173" s="147"/>
      <c r="M173" s="147"/>
      <c r="N173" s="147"/>
      <c r="P173" s="122" t="str">
        <f t="shared" si="6"/>
        <v/>
      </c>
      <c r="Q173" s="122" t="str">
        <f t="shared" si="7"/>
        <v/>
      </c>
    </row>
    <row r="174" spans="2:17" x14ac:dyDescent="0.15">
      <c r="B174" s="146">
        <f t="shared" si="8"/>
        <v>167</v>
      </c>
      <c r="C174" s="144"/>
      <c r="D174" s="143"/>
      <c r="E174" s="143"/>
      <c r="F174" s="143"/>
      <c r="G174" s="147"/>
      <c r="H174" s="147"/>
      <c r="I174" s="147"/>
      <c r="J174" s="147"/>
      <c r="K174" s="147"/>
      <c r="L174" s="147"/>
      <c r="M174" s="147"/>
      <c r="N174" s="147"/>
      <c r="P174" s="122" t="str">
        <f t="shared" si="6"/>
        <v/>
      </c>
      <c r="Q174" s="122" t="str">
        <f t="shared" si="7"/>
        <v/>
      </c>
    </row>
    <row r="175" spans="2:17" x14ac:dyDescent="0.15">
      <c r="B175" s="146">
        <f t="shared" si="8"/>
        <v>168</v>
      </c>
      <c r="C175" s="144"/>
      <c r="D175" s="143"/>
      <c r="E175" s="143"/>
      <c r="F175" s="143"/>
      <c r="G175" s="147"/>
      <c r="H175" s="147"/>
      <c r="I175" s="147"/>
      <c r="J175" s="147"/>
      <c r="K175" s="147"/>
      <c r="L175" s="147"/>
      <c r="M175" s="147"/>
      <c r="N175" s="147"/>
      <c r="P175" s="122" t="str">
        <f t="shared" si="6"/>
        <v/>
      </c>
      <c r="Q175" s="122" t="str">
        <f t="shared" si="7"/>
        <v/>
      </c>
    </row>
    <row r="176" spans="2:17" x14ac:dyDescent="0.15">
      <c r="B176" s="146">
        <f t="shared" si="8"/>
        <v>169</v>
      </c>
      <c r="C176" s="144"/>
      <c r="D176" s="143"/>
      <c r="E176" s="143"/>
      <c r="F176" s="143"/>
      <c r="G176" s="147"/>
      <c r="H176" s="147"/>
      <c r="I176" s="147"/>
      <c r="J176" s="147"/>
      <c r="K176" s="147"/>
      <c r="L176" s="147"/>
      <c r="M176" s="147"/>
      <c r="N176" s="147"/>
      <c r="P176" s="122" t="str">
        <f t="shared" si="6"/>
        <v/>
      </c>
      <c r="Q176" s="122" t="str">
        <f t="shared" si="7"/>
        <v/>
      </c>
    </row>
    <row r="177" spans="2:17" x14ac:dyDescent="0.15">
      <c r="B177" s="146">
        <f t="shared" si="8"/>
        <v>170</v>
      </c>
      <c r="C177" s="144"/>
      <c r="D177" s="143"/>
      <c r="E177" s="143"/>
      <c r="F177" s="143"/>
      <c r="G177" s="147"/>
      <c r="H177" s="147"/>
      <c r="I177" s="147"/>
      <c r="J177" s="147"/>
      <c r="K177" s="147"/>
      <c r="L177" s="147"/>
      <c r="M177" s="147"/>
      <c r="N177" s="147"/>
      <c r="P177" s="122" t="str">
        <f t="shared" si="6"/>
        <v/>
      </c>
      <c r="Q177" s="122" t="str">
        <f t="shared" si="7"/>
        <v/>
      </c>
    </row>
    <row r="178" spans="2:17" x14ac:dyDescent="0.15">
      <c r="B178" s="146">
        <f t="shared" si="8"/>
        <v>171</v>
      </c>
      <c r="C178" s="144"/>
      <c r="D178" s="143"/>
      <c r="E178" s="143"/>
      <c r="F178" s="143"/>
      <c r="G178" s="147"/>
      <c r="H178" s="147"/>
      <c r="I178" s="147"/>
      <c r="J178" s="147"/>
      <c r="K178" s="147"/>
      <c r="L178" s="147"/>
      <c r="M178" s="147"/>
      <c r="N178" s="147"/>
      <c r="P178" s="122" t="str">
        <f t="shared" si="6"/>
        <v/>
      </c>
      <c r="Q178" s="122" t="str">
        <f t="shared" si="7"/>
        <v/>
      </c>
    </row>
    <row r="179" spans="2:17" x14ac:dyDescent="0.15">
      <c r="B179" s="146">
        <f t="shared" si="8"/>
        <v>172</v>
      </c>
      <c r="C179" s="144"/>
      <c r="D179" s="143"/>
      <c r="E179" s="143"/>
      <c r="F179" s="143"/>
      <c r="G179" s="147"/>
      <c r="H179" s="147"/>
      <c r="I179" s="147"/>
      <c r="J179" s="147"/>
      <c r="K179" s="147"/>
      <c r="L179" s="147"/>
      <c r="M179" s="147"/>
      <c r="N179" s="147"/>
      <c r="P179" s="122" t="str">
        <f t="shared" si="6"/>
        <v/>
      </c>
      <c r="Q179" s="122" t="str">
        <f t="shared" si="7"/>
        <v/>
      </c>
    </row>
    <row r="180" spans="2:17" x14ac:dyDescent="0.15">
      <c r="B180" s="146">
        <f t="shared" si="8"/>
        <v>173</v>
      </c>
      <c r="C180" s="144"/>
      <c r="D180" s="143"/>
      <c r="E180" s="143"/>
      <c r="F180" s="143"/>
      <c r="G180" s="147"/>
      <c r="H180" s="147"/>
      <c r="I180" s="147"/>
      <c r="J180" s="147"/>
      <c r="K180" s="147"/>
      <c r="L180" s="147"/>
      <c r="M180" s="147"/>
      <c r="N180" s="147"/>
      <c r="P180" s="122" t="str">
        <f t="shared" si="6"/>
        <v/>
      </c>
      <c r="Q180" s="122" t="str">
        <f t="shared" si="7"/>
        <v/>
      </c>
    </row>
    <row r="181" spans="2:17" x14ac:dyDescent="0.15">
      <c r="B181" s="146">
        <f t="shared" si="8"/>
        <v>174</v>
      </c>
      <c r="C181" s="144"/>
      <c r="D181" s="143"/>
      <c r="E181" s="143"/>
      <c r="F181" s="143"/>
      <c r="G181" s="147"/>
      <c r="H181" s="147"/>
      <c r="I181" s="147"/>
      <c r="J181" s="147"/>
      <c r="K181" s="147"/>
      <c r="L181" s="147"/>
      <c r="M181" s="147"/>
      <c r="N181" s="147"/>
      <c r="P181" s="122" t="str">
        <f t="shared" si="6"/>
        <v/>
      </c>
      <c r="Q181" s="122" t="str">
        <f t="shared" si="7"/>
        <v/>
      </c>
    </row>
    <row r="182" spans="2:17" x14ac:dyDescent="0.15">
      <c r="B182" s="146">
        <f t="shared" si="8"/>
        <v>175</v>
      </c>
      <c r="C182" s="144"/>
      <c r="D182" s="143"/>
      <c r="E182" s="143"/>
      <c r="F182" s="143"/>
      <c r="G182" s="147"/>
      <c r="H182" s="147"/>
      <c r="I182" s="147"/>
      <c r="J182" s="147"/>
      <c r="K182" s="147"/>
      <c r="L182" s="147"/>
      <c r="M182" s="147"/>
      <c r="N182" s="147"/>
      <c r="P182" s="122" t="str">
        <f t="shared" si="6"/>
        <v/>
      </c>
      <c r="Q182" s="122" t="str">
        <f t="shared" si="7"/>
        <v/>
      </c>
    </row>
    <row r="183" spans="2:17" x14ac:dyDescent="0.15">
      <c r="B183" s="146">
        <f t="shared" si="8"/>
        <v>176</v>
      </c>
      <c r="C183" s="144"/>
      <c r="D183" s="143"/>
      <c r="E183" s="143"/>
      <c r="F183" s="143"/>
      <c r="G183" s="147"/>
      <c r="H183" s="147"/>
      <c r="I183" s="147"/>
      <c r="J183" s="147"/>
      <c r="K183" s="147"/>
      <c r="L183" s="147"/>
      <c r="M183" s="147"/>
      <c r="N183" s="147"/>
      <c r="P183" s="122" t="str">
        <f t="shared" si="6"/>
        <v/>
      </c>
      <c r="Q183" s="122" t="str">
        <f t="shared" si="7"/>
        <v/>
      </c>
    </row>
    <row r="184" spans="2:17" x14ac:dyDescent="0.15">
      <c r="B184" s="146">
        <f t="shared" si="8"/>
        <v>177</v>
      </c>
      <c r="C184" s="144"/>
      <c r="D184" s="143"/>
      <c r="E184" s="143"/>
      <c r="F184" s="143"/>
      <c r="G184" s="147"/>
      <c r="H184" s="147"/>
      <c r="I184" s="147"/>
      <c r="J184" s="147"/>
      <c r="K184" s="147"/>
      <c r="L184" s="147"/>
      <c r="M184" s="147"/>
      <c r="N184" s="147"/>
      <c r="P184" s="122" t="str">
        <f t="shared" si="6"/>
        <v/>
      </c>
      <c r="Q184" s="122" t="str">
        <f t="shared" si="7"/>
        <v/>
      </c>
    </row>
    <row r="185" spans="2:17" x14ac:dyDescent="0.15">
      <c r="B185" s="146">
        <f t="shared" si="8"/>
        <v>178</v>
      </c>
      <c r="C185" s="144"/>
      <c r="D185" s="143"/>
      <c r="E185" s="143"/>
      <c r="F185" s="143"/>
      <c r="G185" s="147"/>
      <c r="H185" s="147"/>
      <c r="I185" s="147"/>
      <c r="J185" s="147"/>
      <c r="K185" s="147"/>
      <c r="L185" s="147"/>
      <c r="M185" s="147"/>
      <c r="N185" s="147"/>
      <c r="P185" s="122" t="str">
        <f t="shared" si="6"/>
        <v/>
      </c>
      <c r="Q185" s="122" t="str">
        <f t="shared" si="7"/>
        <v/>
      </c>
    </row>
    <row r="186" spans="2:17" x14ac:dyDescent="0.15">
      <c r="B186" s="146">
        <f t="shared" si="8"/>
        <v>179</v>
      </c>
      <c r="C186" s="144"/>
      <c r="D186" s="143"/>
      <c r="E186" s="143"/>
      <c r="F186" s="143"/>
      <c r="G186" s="147"/>
      <c r="H186" s="147"/>
      <c r="I186" s="147"/>
      <c r="J186" s="147"/>
      <c r="K186" s="147"/>
      <c r="L186" s="147"/>
      <c r="M186" s="147"/>
      <c r="N186" s="147"/>
      <c r="P186" s="122" t="str">
        <f t="shared" si="6"/>
        <v/>
      </c>
      <c r="Q186" s="122" t="str">
        <f t="shared" si="7"/>
        <v/>
      </c>
    </row>
    <row r="187" spans="2:17" x14ac:dyDescent="0.15">
      <c r="B187" s="146">
        <f t="shared" si="8"/>
        <v>180</v>
      </c>
      <c r="C187" s="144"/>
      <c r="D187" s="143"/>
      <c r="E187" s="143"/>
      <c r="F187" s="143"/>
      <c r="G187" s="147"/>
      <c r="H187" s="147"/>
      <c r="I187" s="147"/>
      <c r="J187" s="147"/>
      <c r="K187" s="147"/>
      <c r="L187" s="147"/>
      <c r="M187" s="147"/>
      <c r="N187" s="147"/>
      <c r="P187" s="122" t="str">
        <f t="shared" si="6"/>
        <v/>
      </c>
      <c r="Q187" s="122" t="str">
        <f t="shared" si="7"/>
        <v/>
      </c>
    </row>
    <row r="188" spans="2:17" x14ac:dyDescent="0.15">
      <c r="B188" s="146">
        <f t="shared" si="8"/>
        <v>181</v>
      </c>
      <c r="C188" s="144"/>
      <c r="D188" s="143"/>
      <c r="E188" s="143"/>
      <c r="F188" s="143"/>
      <c r="G188" s="147"/>
      <c r="H188" s="147"/>
      <c r="I188" s="147"/>
      <c r="J188" s="147"/>
      <c r="K188" s="147"/>
      <c r="L188" s="147"/>
      <c r="M188" s="147"/>
      <c r="N188" s="147"/>
      <c r="P188" s="122" t="str">
        <f t="shared" si="6"/>
        <v/>
      </c>
      <c r="Q188" s="122" t="str">
        <f t="shared" si="7"/>
        <v/>
      </c>
    </row>
    <row r="189" spans="2:17" x14ac:dyDescent="0.15">
      <c r="B189" s="146">
        <f t="shared" si="8"/>
        <v>182</v>
      </c>
      <c r="C189" s="144"/>
      <c r="D189" s="143"/>
      <c r="E189" s="143"/>
      <c r="F189" s="143"/>
      <c r="G189" s="147"/>
      <c r="H189" s="147"/>
      <c r="I189" s="147"/>
      <c r="J189" s="147"/>
      <c r="K189" s="147"/>
      <c r="L189" s="147"/>
      <c r="M189" s="147"/>
      <c r="N189" s="147"/>
      <c r="P189" s="122" t="str">
        <f t="shared" si="6"/>
        <v/>
      </c>
      <c r="Q189" s="122" t="str">
        <f t="shared" si="7"/>
        <v/>
      </c>
    </row>
    <row r="190" spans="2:17" x14ac:dyDescent="0.15">
      <c r="B190" s="146">
        <f t="shared" si="8"/>
        <v>183</v>
      </c>
      <c r="C190" s="144"/>
      <c r="D190" s="143"/>
      <c r="E190" s="143"/>
      <c r="F190" s="143"/>
      <c r="G190" s="147"/>
      <c r="H190" s="147"/>
      <c r="I190" s="147"/>
      <c r="J190" s="147"/>
      <c r="K190" s="147"/>
      <c r="L190" s="147"/>
      <c r="M190" s="147"/>
      <c r="N190" s="147"/>
      <c r="P190" s="122" t="str">
        <f t="shared" si="6"/>
        <v/>
      </c>
      <c r="Q190" s="122" t="str">
        <f t="shared" si="7"/>
        <v/>
      </c>
    </row>
    <row r="191" spans="2:17" x14ac:dyDescent="0.15">
      <c r="B191" s="146">
        <f t="shared" si="8"/>
        <v>184</v>
      </c>
      <c r="C191" s="144"/>
      <c r="D191" s="143"/>
      <c r="E191" s="143"/>
      <c r="F191" s="143"/>
      <c r="G191" s="147"/>
      <c r="H191" s="147"/>
      <c r="I191" s="147"/>
      <c r="J191" s="147"/>
      <c r="K191" s="147"/>
      <c r="L191" s="147"/>
      <c r="M191" s="147"/>
      <c r="N191" s="147"/>
      <c r="P191" s="122" t="str">
        <f t="shared" si="6"/>
        <v/>
      </c>
      <c r="Q191" s="122" t="str">
        <f t="shared" si="7"/>
        <v/>
      </c>
    </row>
    <row r="192" spans="2:17" x14ac:dyDescent="0.15">
      <c r="B192" s="146">
        <f t="shared" si="8"/>
        <v>185</v>
      </c>
      <c r="C192" s="144"/>
      <c r="D192" s="143"/>
      <c r="E192" s="143"/>
      <c r="F192" s="143"/>
      <c r="G192" s="147"/>
      <c r="H192" s="147"/>
      <c r="I192" s="147"/>
      <c r="J192" s="147"/>
      <c r="K192" s="147"/>
      <c r="L192" s="147"/>
      <c r="M192" s="147"/>
      <c r="N192" s="147"/>
      <c r="P192" s="122" t="str">
        <f t="shared" si="6"/>
        <v/>
      </c>
      <c r="Q192" s="122" t="str">
        <f t="shared" si="7"/>
        <v/>
      </c>
    </row>
    <row r="193" spans="2:17" x14ac:dyDescent="0.15">
      <c r="B193" s="146">
        <f t="shared" si="8"/>
        <v>186</v>
      </c>
      <c r="C193" s="144"/>
      <c r="D193" s="143"/>
      <c r="E193" s="143"/>
      <c r="F193" s="143"/>
      <c r="G193" s="147"/>
      <c r="H193" s="147"/>
      <c r="I193" s="147"/>
      <c r="J193" s="147"/>
      <c r="K193" s="147"/>
      <c r="L193" s="147"/>
      <c r="M193" s="147"/>
      <c r="N193" s="147"/>
      <c r="P193" s="122" t="str">
        <f t="shared" si="6"/>
        <v/>
      </c>
      <c r="Q193" s="122" t="str">
        <f t="shared" si="7"/>
        <v/>
      </c>
    </row>
    <row r="194" spans="2:17" x14ac:dyDescent="0.15">
      <c r="B194" s="146">
        <f t="shared" si="8"/>
        <v>187</v>
      </c>
      <c r="C194" s="144"/>
      <c r="D194" s="143"/>
      <c r="E194" s="143"/>
      <c r="F194" s="143"/>
      <c r="G194" s="147"/>
      <c r="H194" s="147"/>
      <c r="I194" s="147"/>
      <c r="J194" s="147"/>
      <c r="K194" s="147"/>
      <c r="L194" s="147"/>
      <c r="M194" s="147"/>
      <c r="N194" s="147"/>
      <c r="P194" s="122" t="str">
        <f t="shared" si="6"/>
        <v/>
      </c>
      <c r="Q194" s="122" t="str">
        <f t="shared" si="7"/>
        <v/>
      </c>
    </row>
    <row r="195" spans="2:17" x14ac:dyDescent="0.15">
      <c r="B195" s="146">
        <f t="shared" si="8"/>
        <v>188</v>
      </c>
      <c r="C195" s="144"/>
      <c r="D195" s="143"/>
      <c r="E195" s="143"/>
      <c r="F195" s="143"/>
      <c r="G195" s="147"/>
      <c r="H195" s="147"/>
      <c r="I195" s="147"/>
      <c r="J195" s="147"/>
      <c r="K195" s="147"/>
      <c r="L195" s="147"/>
      <c r="M195" s="147"/>
      <c r="N195" s="147"/>
      <c r="P195" s="122" t="str">
        <f t="shared" si="6"/>
        <v/>
      </c>
      <c r="Q195" s="122" t="str">
        <f t="shared" si="7"/>
        <v/>
      </c>
    </row>
    <row r="196" spans="2:17" x14ac:dyDescent="0.15">
      <c r="B196" s="146">
        <f t="shared" si="8"/>
        <v>189</v>
      </c>
      <c r="C196" s="144"/>
      <c r="D196" s="143"/>
      <c r="E196" s="143"/>
      <c r="F196" s="143"/>
      <c r="G196" s="147"/>
      <c r="H196" s="147"/>
      <c r="I196" s="147"/>
      <c r="J196" s="147"/>
      <c r="K196" s="147"/>
      <c r="L196" s="147"/>
      <c r="M196" s="147"/>
      <c r="N196" s="147"/>
      <c r="P196" s="122" t="str">
        <f t="shared" si="6"/>
        <v/>
      </c>
      <c r="Q196" s="122" t="str">
        <f t="shared" si="7"/>
        <v/>
      </c>
    </row>
    <row r="197" spans="2:17" x14ac:dyDescent="0.15">
      <c r="B197" s="146">
        <f t="shared" si="8"/>
        <v>190</v>
      </c>
      <c r="C197" s="144"/>
      <c r="D197" s="143"/>
      <c r="E197" s="143"/>
      <c r="F197" s="143"/>
      <c r="G197" s="147"/>
      <c r="H197" s="147"/>
      <c r="I197" s="147"/>
      <c r="J197" s="147"/>
      <c r="K197" s="147"/>
      <c r="L197" s="147"/>
      <c r="M197" s="147"/>
      <c r="N197" s="147"/>
      <c r="P197" s="122" t="str">
        <f t="shared" si="6"/>
        <v/>
      </c>
      <c r="Q197" s="122" t="str">
        <f t="shared" si="7"/>
        <v/>
      </c>
    </row>
    <row r="198" spans="2:17" x14ac:dyDescent="0.15">
      <c r="B198" s="146">
        <f t="shared" si="8"/>
        <v>191</v>
      </c>
      <c r="C198" s="144"/>
      <c r="D198" s="143"/>
      <c r="E198" s="143"/>
      <c r="F198" s="143"/>
      <c r="G198" s="147"/>
      <c r="H198" s="147"/>
      <c r="I198" s="147"/>
      <c r="J198" s="147"/>
      <c r="K198" s="147"/>
      <c r="L198" s="147"/>
      <c r="M198" s="147"/>
      <c r="N198" s="147"/>
      <c r="P198" s="122" t="str">
        <f t="shared" si="6"/>
        <v/>
      </c>
      <c r="Q198" s="122" t="str">
        <f t="shared" si="7"/>
        <v/>
      </c>
    </row>
    <row r="199" spans="2:17" x14ac:dyDescent="0.15">
      <c r="B199" s="146">
        <f t="shared" si="8"/>
        <v>192</v>
      </c>
      <c r="C199" s="144"/>
      <c r="D199" s="143"/>
      <c r="E199" s="143"/>
      <c r="F199" s="143"/>
      <c r="G199" s="147"/>
      <c r="H199" s="147"/>
      <c r="I199" s="147"/>
      <c r="J199" s="147"/>
      <c r="K199" s="147"/>
      <c r="L199" s="147"/>
      <c r="M199" s="147"/>
      <c r="N199" s="147"/>
      <c r="P199" s="122" t="str">
        <f t="shared" si="6"/>
        <v/>
      </c>
      <c r="Q199" s="122" t="str">
        <f t="shared" si="7"/>
        <v/>
      </c>
    </row>
    <row r="200" spans="2:17" x14ac:dyDescent="0.15">
      <c r="B200" s="146">
        <f t="shared" si="8"/>
        <v>193</v>
      </c>
      <c r="C200" s="144"/>
      <c r="D200" s="143"/>
      <c r="E200" s="143"/>
      <c r="F200" s="143"/>
      <c r="G200" s="147"/>
      <c r="H200" s="147"/>
      <c r="I200" s="147"/>
      <c r="J200" s="147"/>
      <c r="K200" s="147"/>
      <c r="L200" s="147"/>
      <c r="M200" s="147"/>
      <c r="N200" s="147"/>
      <c r="P200" s="122" t="str">
        <f t="shared" si="6"/>
        <v/>
      </c>
      <c r="Q200" s="122" t="str">
        <f t="shared" si="7"/>
        <v/>
      </c>
    </row>
    <row r="201" spans="2:17" x14ac:dyDescent="0.15">
      <c r="B201" s="146">
        <f t="shared" si="8"/>
        <v>194</v>
      </c>
      <c r="C201" s="144"/>
      <c r="D201" s="143"/>
      <c r="E201" s="143"/>
      <c r="F201" s="143"/>
      <c r="G201" s="147"/>
      <c r="H201" s="147"/>
      <c r="I201" s="147"/>
      <c r="J201" s="147"/>
      <c r="K201" s="147"/>
      <c r="L201" s="147"/>
      <c r="M201" s="147"/>
      <c r="N201" s="147"/>
      <c r="P201" s="122" t="str">
        <f t="shared" ref="P201:P207" si="9">IF(D201&lt;&gt;"",ROUNDDOWN(YEARFRAC(D201,E201,3),0),"")</f>
        <v/>
      </c>
      <c r="Q201" s="122" t="str">
        <f t="shared" ref="Q201:Q207" si="10">IF(F201&lt;&gt;"",ROUNDDOWN(YEARFRAC(F201,M$4,3),0),"")</f>
        <v/>
      </c>
    </row>
    <row r="202" spans="2:17" x14ac:dyDescent="0.15">
      <c r="B202" s="146">
        <f t="shared" ref="B202:B207" si="11">B201+1</f>
        <v>195</v>
      </c>
      <c r="C202" s="144"/>
      <c r="D202" s="143"/>
      <c r="E202" s="143"/>
      <c r="F202" s="143"/>
      <c r="G202" s="147"/>
      <c r="H202" s="147"/>
      <c r="I202" s="147"/>
      <c r="J202" s="147"/>
      <c r="K202" s="147"/>
      <c r="L202" s="147"/>
      <c r="M202" s="147"/>
      <c r="N202" s="147"/>
      <c r="P202" s="122" t="str">
        <f t="shared" si="9"/>
        <v/>
      </c>
      <c r="Q202" s="122" t="str">
        <f t="shared" si="10"/>
        <v/>
      </c>
    </row>
    <row r="203" spans="2:17" x14ac:dyDescent="0.15">
      <c r="B203" s="146">
        <f t="shared" si="11"/>
        <v>196</v>
      </c>
      <c r="C203" s="144"/>
      <c r="D203" s="143"/>
      <c r="E203" s="143"/>
      <c r="F203" s="143"/>
      <c r="G203" s="147"/>
      <c r="H203" s="147"/>
      <c r="I203" s="147"/>
      <c r="J203" s="147"/>
      <c r="K203" s="147"/>
      <c r="L203" s="147"/>
      <c r="M203" s="147"/>
      <c r="N203" s="147"/>
      <c r="P203" s="122" t="str">
        <f t="shared" si="9"/>
        <v/>
      </c>
      <c r="Q203" s="122" t="str">
        <f t="shared" si="10"/>
        <v/>
      </c>
    </row>
    <row r="204" spans="2:17" x14ac:dyDescent="0.15">
      <c r="B204" s="146">
        <f t="shared" si="11"/>
        <v>197</v>
      </c>
      <c r="C204" s="144"/>
      <c r="D204" s="143"/>
      <c r="E204" s="143"/>
      <c r="F204" s="143"/>
      <c r="G204" s="147"/>
      <c r="H204" s="147"/>
      <c r="I204" s="147"/>
      <c r="J204" s="147"/>
      <c r="K204" s="147"/>
      <c r="L204" s="147"/>
      <c r="M204" s="147"/>
      <c r="N204" s="147"/>
      <c r="P204" s="122" t="str">
        <f t="shared" si="9"/>
        <v/>
      </c>
      <c r="Q204" s="122" t="str">
        <f t="shared" si="10"/>
        <v/>
      </c>
    </row>
    <row r="205" spans="2:17" x14ac:dyDescent="0.15">
      <c r="B205" s="146">
        <f t="shared" si="11"/>
        <v>198</v>
      </c>
      <c r="C205" s="144"/>
      <c r="D205" s="143"/>
      <c r="E205" s="143"/>
      <c r="F205" s="143"/>
      <c r="G205" s="147"/>
      <c r="H205" s="147"/>
      <c r="I205" s="147"/>
      <c r="J205" s="147"/>
      <c r="K205" s="147"/>
      <c r="L205" s="147"/>
      <c r="M205" s="147"/>
      <c r="N205" s="147"/>
      <c r="P205" s="122" t="str">
        <f t="shared" si="9"/>
        <v/>
      </c>
      <c r="Q205" s="122" t="str">
        <f t="shared" si="10"/>
        <v/>
      </c>
    </row>
    <row r="206" spans="2:17" x14ac:dyDescent="0.15">
      <c r="B206" s="146">
        <f t="shared" si="11"/>
        <v>199</v>
      </c>
      <c r="C206" s="144"/>
      <c r="D206" s="143"/>
      <c r="E206" s="143"/>
      <c r="F206" s="143"/>
      <c r="G206" s="147"/>
      <c r="H206" s="147"/>
      <c r="I206" s="147"/>
      <c r="J206" s="147"/>
      <c r="K206" s="147"/>
      <c r="L206" s="147"/>
      <c r="M206" s="147"/>
      <c r="N206" s="147"/>
      <c r="P206" s="122" t="str">
        <f t="shared" si="9"/>
        <v/>
      </c>
      <c r="Q206" s="122" t="str">
        <f t="shared" si="10"/>
        <v/>
      </c>
    </row>
    <row r="207" spans="2:17" x14ac:dyDescent="0.15">
      <c r="B207" s="146">
        <f t="shared" si="11"/>
        <v>200</v>
      </c>
      <c r="C207" s="144"/>
      <c r="D207" s="143"/>
      <c r="E207" s="143"/>
      <c r="F207" s="143"/>
      <c r="G207" s="147"/>
      <c r="H207" s="147"/>
      <c r="I207" s="147"/>
      <c r="J207" s="147"/>
      <c r="K207" s="147"/>
      <c r="L207" s="147"/>
      <c r="M207" s="147"/>
      <c r="N207" s="147"/>
      <c r="P207" s="122" t="str">
        <f t="shared" si="9"/>
        <v/>
      </c>
      <c r="Q207" s="122" t="str">
        <f t="shared" si="10"/>
        <v/>
      </c>
    </row>
  </sheetData>
  <sheetProtection sheet="1" objects="1" scenarios="1"/>
  <mergeCells count="12">
    <mergeCell ref="P5:Q6"/>
    <mergeCell ref="G6:H6"/>
    <mergeCell ref="I6:N6"/>
    <mergeCell ref="E5:E7"/>
    <mergeCell ref="B2:N2"/>
    <mergeCell ref="M4:N4"/>
    <mergeCell ref="B5:B7"/>
    <mergeCell ref="C5:C7"/>
    <mergeCell ref="D5:D7"/>
    <mergeCell ref="F5:F7"/>
    <mergeCell ref="G5:H5"/>
    <mergeCell ref="I5:N5"/>
  </mergeCells>
  <phoneticPr fontId="1"/>
  <dataValidations count="2">
    <dataValidation type="date" imeMode="off" operator="greaterThanOrEqual" allowBlank="1" showInputMessage="1" showErrorMessage="1" sqref="D8:F207" xr:uid="{00000000-0002-0000-0100-000000000000}">
      <formula1>1</formula1>
    </dataValidation>
    <dataValidation imeMode="hiragana" allowBlank="1" showInputMessage="1" showErrorMessage="1" sqref="C8:C207" xr:uid="{00000000-0002-0000-0100-000001000000}"/>
  </dataValidations>
  <pageMargins left="0.7" right="0.7" top="0.75" bottom="0.75" header="0.3" footer="0.3"/>
  <pageSetup paperSize="9" scale="55" orientation="portrait" horizontalDpi="4294967293" verticalDpi="1200"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100-000002000000}">
          <x14:formula1>
            <xm:f>WORK!$B$2</xm:f>
          </x14:formula1>
          <xm:sqref>G8:H25 G27:H207 G26</xm:sqref>
        </x14:dataValidation>
        <x14:dataValidation type="list" showInputMessage="1" showErrorMessage="1" xr:uid="{00000000-0002-0000-0100-000003000000}">
          <x14:formula1>
            <xm:f>WORK!$C$2</xm:f>
          </x14:formula1>
          <xm:sqref>I8:N207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17"/>
  <sheetViews>
    <sheetView tabSelected="1" view="pageBreakPreview" zoomScale="85" zoomScaleNormal="100" zoomScaleSheetLayoutView="85" workbookViewId="0">
      <selection sqref="A1:O1"/>
    </sheetView>
  </sheetViews>
  <sheetFormatPr defaultRowHeight="13.5" x14ac:dyDescent="0.15"/>
  <cols>
    <col min="1" max="1" width="16.375" customWidth="1"/>
    <col min="2" max="2" width="0.5" customWidth="1"/>
    <col min="3" max="8" width="3.125" customWidth="1"/>
    <col min="9" max="16" width="3.625" customWidth="1"/>
    <col min="17" max="24" width="3.125" customWidth="1"/>
    <col min="25" max="28" width="3.625" customWidth="1"/>
    <col min="29" max="29" width="3.125" customWidth="1"/>
    <col min="30" max="30" width="3" customWidth="1"/>
  </cols>
  <sheetData>
    <row r="1" spans="1:30" ht="30" customHeight="1" x14ac:dyDescent="0.15">
      <c r="A1" s="222" t="s">
        <v>279</v>
      </c>
      <c r="B1" s="223"/>
      <c r="C1" s="223"/>
      <c r="D1" s="223"/>
      <c r="E1" s="223"/>
      <c r="F1" s="223"/>
      <c r="G1" s="223"/>
      <c r="H1" s="223"/>
      <c r="I1" s="223"/>
      <c r="J1" s="223"/>
      <c r="K1" s="223"/>
      <c r="L1" s="223"/>
      <c r="M1" s="223"/>
      <c r="N1" s="223"/>
      <c r="O1" s="223"/>
      <c r="Q1" s="33" t="s">
        <v>25</v>
      </c>
      <c r="S1" s="45" t="s">
        <v>210</v>
      </c>
      <c r="T1" s="45"/>
      <c r="U1" s="215"/>
      <c r="V1" s="215"/>
      <c r="W1" s="45" t="s">
        <v>39</v>
      </c>
      <c r="X1" s="215"/>
      <c r="Y1" s="215"/>
      <c r="Z1" s="45" t="s">
        <v>45</v>
      </c>
      <c r="AA1" s="45" t="s">
        <v>47</v>
      </c>
      <c r="AB1" s="45"/>
    </row>
    <row r="2" spans="1:30" ht="14.25" customHeight="1" thickBot="1" x14ac:dyDescent="0.2">
      <c r="A2" s="1"/>
      <c r="Q2" s="33"/>
      <c r="U2" s="60"/>
      <c r="V2" s="60"/>
      <c r="X2" s="60"/>
      <c r="Y2" s="60"/>
    </row>
    <row r="3" spans="1:30" ht="21" customHeight="1" thickBot="1" x14ac:dyDescent="0.2">
      <c r="A3" s="7" t="s">
        <v>0</v>
      </c>
      <c r="C3" s="2" t="s">
        <v>49</v>
      </c>
      <c r="D3" s="3"/>
      <c r="E3" s="216"/>
      <c r="F3" s="216"/>
      <c r="G3" s="216"/>
      <c r="H3" s="216"/>
      <c r="I3" s="216"/>
      <c r="J3" s="216"/>
      <c r="K3" s="216"/>
      <c r="L3" s="216"/>
      <c r="M3" s="217" t="s">
        <v>44</v>
      </c>
      <c r="N3" s="217"/>
      <c r="O3" s="217"/>
      <c r="P3" s="217"/>
      <c r="Q3" s="218"/>
      <c r="S3" s="2" t="s">
        <v>41</v>
      </c>
      <c r="T3" s="219"/>
      <c r="U3" s="219"/>
      <c r="V3" s="3" t="s">
        <v>42</v>
      </c>
      <c r="W3" s="58"/>
      <c r="X3" s="3" t="s">
        <v>41</v>
      </c>
      <c r="Y3" s="219"/>
      <c r="Z3" s="219"/>
      <c r="AA3" s="3" t="s">
        <v>43</v>
      </c>
      <c r="AB3" s="4"/>
    </row>
    <row r="4" spans="1:30" ht="9" customHeight="1" x14ac:dyDescent="0.15">
      <c r="A4" s="6"/>
    </row>
    <row r="5" spans="1:30" ht="19.899999999999999" customHeight="1" x14ac:dyDescent="0.15">
      <c r="A5" s="224" t="s">
        <v>207</v>
      </c>
      <c r="C5" s="220" t="s">
        <v>208</v>
      </c>
      <c r="D5" s="221"/>
      <c r="E5" s="221"/>
      <c r="F5" s="221"/>
      <c r="G5" s="199"/>
      <c r="H5" s="199"/>
      <c r="I5" s="199"/>
      <c r="J5" s="199"/>
      <c r="K5" s="199"/>
      <c r="L5" s="199"/>
      <c r="M5" s="199"/>
      <c r="N5" s="200"/>
      <c r="P5" s="220" t="s">
        <v>200</v>
      </c>
      <c r="Q5" s="221"/>
      <c r="R5" s="221"/>
      <c r="S5" s="221"/>
      <c r="T5" s="199"/>
      <c r="U5" s="199"/>
      <c r="V5" s="199"/>
      <c r="W5" s="199"/>
      <c r="X5" s="199"/>
      <c r="Y5" s="199"/>
      <c r="Z5" s="199"/>
      <c r="AA5" s="200"/>
    </row>
    <row r="6" spans="1:30" ht="19.899999999999999" customHeight="1" x14ac:dyDescent="0.15">
      <c r="A6" s="197"/>
      <c r="C6" s="220" t="s">
        <v>209</v>
      </c>
      <c r="D6" s="221"/>
      <c r="E6" s="221"/>
      <c r="F6" s="221"/>
      <c r="G6" s="199"/>
      <c r="H6" s="199"/>
      <c r="I6" s="199"/>
      <c r="J6" s="199"/>
      <c r="K6" s="199"/>
      <c r="L6" s="199"/>
      <c r="M6" s="199"/>
      <c r="N6" s="200"/>
      <c r="P6" s="18"/>
      <c r="Q6" s="18"/>
      <c r="R6" s="18"/>
      <c r="S6" s="18"/>
      <c r="T6" s="86"/>
      <c r="U6" s="86"/>
      <c r="V6" s="86"/>
      <c r="W6" s="86"/>
      <c r="X6" s="86"/>
      <c r="Y6" s="86"/>
      <c r="Z6" s="86"/>
      <c r="AA6" s="86"/>
    </row>
    <row r="7" spans="1:30" ht="9" customHeight="1" x14ac:dyDescent="0.15"/>
    <row r="8" spans="1:30" ht="21" customHeight="1" x14ac:dyDescent="0.15">
      <c r="A8" s="287" t="s">
        <v>46</v>
      </c>
      <c r="C8" s="220" t="s">
        <v>201</v>
      </c>
      <c r="D8" s="221"/>
      <c r="E8" s="221"/>
      <c r="F8" s="221"/>
      <c r="G8" s="199"/>
      <c r="H8" s="199"/>
      <c r="I8" s="199"/>
      <c r="J8" s="199"/>
      <c r="K8" s="199"/>
      <c r="L8" s="199"/>
      <c r="M8" s="199"/>
      <c r="N8" s="200"/>
      <c r="P8" s="220" t="s">
        <v>199</v>
      </c>
      <c r="Q8" s="221"/>
      <c r="R8" s="221"/>
      <c r="S8" s="221"/>
      <c r="T8" s="199"/>
      <c r="U8" s="199"/>
      <c r="V8" s="199"/>
      <c r="W8" s="199"/>
      <c r="X8" s="199"/>
      <c r="Y8" s="199"/>
      <c r="Z8" s="199"/>
      <c r="AA8" s="199"/>
      <c r="AB8" s="199"/>
      <c r="AC8" s="292"/>
      <c r="AD8" s="293"/>
    </row>
    <row r="9" spans="1:30" ht="21" customHeight="1" x14ac:dyDescent="0.15">
      <c r="A9" s="287"/>
      <c r="C9" s="220" t="s">
        <v>198</v>
      </c>
      <c r="D9" s="221"/>
      <c r="E9" s="221"/>
      <c r="F9" s="221"/>
      <c r="G9" s="199"/>
      <c r="H9" s="199"/>
      <c r="I9" s="199"/>
      <c r="J9" s="199"/>
      <c r="K9" s="199"/>
      <c r="L9" s="199"/>
      <c r="M9" s="199"/>
      <c r="N9" s="200"/>
      <c r="P9" s="220" t="s">
        <v>200</v>
      </c>
      <c r="Q9" s="221"/>
      <c r="R9" s="221"/>
      <c r="S9" s="221"/>
      <c r="T9" s="294"/>
      <c r="U9" s="295"/>
      <c r="V9" s="295"/>
      <c r="W9" s="295"/>
      <c r="X9" s="295"/>
      <c r="Y9" s="295"/>
      <c r="Z9" s="295"/>
      <c r="AA9" s="295"/>
      <c r="AB9" s="295"/>
      <c r="AC9" s="296"/>
      <c r="AD9" s="297"/>
    </row>
    <row r="10" spans="1:30" ht="9" customHeight="1" thickBot="1" x14ac:dyDescent="0.2">
      <c r="A10" s="112"/>
      <c r="C10" s="109"/>
      <c r="D10" s="110"/>
      <c r="E10" s="110"/>
      <c r="F10" s="110"/>
      <c r="G10" s="111"/>
      <c r="H10" s="111"/>
      <c r="I10" s="111"/>
      <c r="J10" s="111"/>
      <c r="K10" s="111"/>
      <c r="L10" s="111"/>
      <c r="M10" s="111"/>
      <c r="N10" s="111"/>
      <c r="P10" s="123"/>
      <c r="Q10" s="123"/>
      <c r="R10" s="123"/>
      <c r="S10" s="123"/>
      <c r="T10" s="120"/>
      <c r="U10" s="120"/>
      <c r="V10" s="120"/>
      <c r="W10" s="120"/>
      <c r="X10" s="120"/>
      <c r="Y10" s="120"/>
      <c r="Z10" s="120"/>
      <c r="AA10" s="120"/>
      <c r="AB10" s="120"/>
      <c r="AC10" s="113"/>
      <c r="AD10" s="113"/>
    </row>
    <row r="11" spans="1:30" ht="20.25" customHeight="1" thickBot="1" x14ac:dyDescent="0.2">
      <c r="A11" s="8" t="s">
        <v>1</v>
      </c>
      <c r="C11" s="2" t="s">
        <v>48</v>
      </c>
      <c r="D11" s="3"/>
      <c r="E11" s="212"/>
      <c r="F11" s="212"/>
      <c r="G11" s="212"/>
      <c r="H11" s="3" t="s">
        <v>38</v>
      </c>
      <c r="I11" s="214"/>
      <c r="J11" s="214"/>
      <c r="K11" s="3" t="s">
        <v>39</v>
      </c>
      <c r="L11" s="214"/>
      <c r="M11" s="214"/>
      <c r="N11" s="4" t="s">
        <v>45</v>
      </c>
      <c r="O11" s="124"/>
      <c r="P11" s="116"/>
      <c r="Q11" s="116"/>
      <c r="R11" s="116"/>
      <c r="S11" s="116"/>
      <c r="T11" s="116"/>
      <c r="U11" s="116"/>
      <c r="V11" s="117"/>
      <c r="W11" s="125"/>
      <c r="X11" s="125"/>
      <c r="Y11" s="125"/>
      <c r="Z11" s="117"/>
      <c r="AA11" s="117"/>
      <c r="AB11" s="117"/>
    </row>
    <row r="12" spans="1:30" ht="9" customHeight="1" thickBot="1" x14ac:dyDescent="0.2">
      <c r="A12" s="6"/>
    </row>
    <row r="13" spans="1:30" ht="21" customHeight="1" thickBot="1" x14ac:dyDescent="0.2">
      <c r="A13" s="8" t="s">
        <v>2</v>
      </c>
      <c r="C13" s="2" t="s">
        <v>50</v>
      </c>
      <c r="D13" s="3"/>
      <c r="E13" s="302"/>
      <c r="F13" s="302"/>
      <c r="G13" s="302"/>
      <c r="H13" s="302"/>
      <c r="I13" s="302"/>
      <c r="J13" s="302"/>
      <c r="K13" s="302"/>
      <c r="L13" s="302"/>
      <c r="M13" s="302"/>
      <c r="N13" s="217" t="s">
        <v>44</v>
      </c>
      <c r="O13" s="217"/>
      <c r="P13" s="217"/>
      <c r="Q13" s="217"/>
      <c r="R13" s="218"/>
    </row>
    <row r="14" spans="1:30" ht="9" customHeight="1" thickBot="1" x14ac:dyDescent="0.2">
      <c r="A14" s="6"/>
    </row>
    <row r="15" spans="1:30" ht="21" customHeight="1" thickBot="1" x14ac:dyDescent="0.2">
      <c r="A15" s="8" t="s">
        <v>8</v>
      </c>
      <c r="C15" s="2" t="s">
        <v>3</v>
      </c>
      <c r="D15" s="3"/>
      <c r="E15" s="3"/>
      <c r="F15" s="4"/>
      <c r="G15" s="198"/>
      <c r="H15" s="199"/>
      <c r="I15" s="199"/>
      <c r="J15" s="199"/>
      <c r="K15" s="199"/>
      <c r="L15" s="199"/>
      <c r="M15" s="199"/>
      <c r="N15" s="199"/>
      <c r="O15" s="200"/>
      <c r="P15" s="2" t="s">
        <v>4</v>
      </c>
      <c r="Q15" s="3"/>
      <c r="R15" s="3"/>
      <c r="S15" s="4"/>
      <c r="T15" s="198"/>
      <c r="U15" s="199"/>
      <c r="V15" s="199"/>
      <c r="W15" s="199"/>
      <c r="X15" s="199"/>
      <c r="Y15" s="199"/>
      <c r="Z15" s="199"/>
      <c r="AA15" s="199"/>
      <c r="AB15" s="200"/>
    </row>
    <row r="16" spans="1:30" ht="9" customHeight="1" thickBot="1" x14ac:dyDescent="0.2">
      <c r="A16" s="6"/>
    </row>
    <row r="17" spans="1:28" ht="21" customHeight="1" thickBot="1" x14ac:dyDescent="0.2">
      <c r="A17" s="8" t="s">
        <v>7</v>
      </c>
      <c r="C17" s="2" t="s">
        <v>3</v>
      </c>
      <c r="D17" s="3"/>
      <c r="E17" s="3"/>
      <c r="F17" s="4"/>
      <c r="G17" s="2" t="s">
        <v>242</v>
      </c>
      <c r="H17" s="141"/>
      <c r="I17" s="212"/>
      <c r="J17" s="212"/>
      <c r="K17" s="210" t="s">
        <v>250</v>
      </c>
      <c r="L17" s="211"/>
      <c r="M17" s="211" t="s">
        <v>251</v>
      </c>
      <c r="N17" s="213"/>
      <c r="O17" s="140"/>
      <c r="P17" s="2" t="s">
        <v>5</v>
      </c>
      <c r="Q17" s="3"/>
      <c r="R17" s="3"/>
      <c r="S17" s="4"/>
      <c r="T17" s="2" t="s">
        <v>242</v>
      </c>
      <c r="U17" s="141"/>
      <c r="V17" s="214"/>
      <c r="W17" s="214"/>
      <c r="X17" s="210" t="s">
        <v>250</v>
      </c>
      <c r="Y17" s="211"/>
      <c r="Z17" s="211" t="s">
        <v>251</v>
      </c>
      <c r="AA17" s="213"/>
      <c r="AB17" s="140"/>
    </row>
    <row r="18" spans="1:28" ht="9.4" customHeight="1" thickBot="1" x14ac:dyDescent="0.2">
      <c r="A18" s="6"/>
    </row>
    <row r="19" spans="1:28" ht="21" customHeight="1" thickBot="1" x14ac:dyDescent="0.2">
      <c r="A19" s="8" t="s">
        <v>6</v>
      </c>
      <c r="C19" s="201">
        <f>G34+K34+O34+S34+W34</f>
        <v>0</v>
      </c>
      <c r="D19" s="202"/>
      <c r="E19" s="202"/>
      <c r="F19" s="4" t="s">
        <v>10</v>
      </c>
      <c r="G19" t="s">
        <v>72</v>
      </c>
      <c r="H19" t="s">
        <v>277</v>
      </c>
    </row>
    <row r="20" spans="1:28" ht="8.85" customHeight="1" thickBot="1" x14ac:dyDescent="0.2">
      <c r="A20" s="6"/>
    </row>
    <row r="21" spans="1:28" ht="24" customHeight="1" thickBot="1" x14ac:dyDescent="0.2">
      <c r="A21" s="8" t="s">
        <v>9</v>
      </c>
      <c r="C21" s="2" t="s">
        <v>21</v>
      </c>
      <c r="D21" s="23"/>
      <c r="E21" s="203" t="s">
        <v>62</v>
      </c>
      <c r="F21" s="204"/>
      <c r="G21" s="204"/>
      <c r="H21" s="205"/>
      <c r="I21" s="206" t="s">
        <v>231</v>
      </c>
      <c r="J21" s="207"/>
      <c r="K21" s="207"/>
      <c r="L21" s="208"/>
      <c r="M21" s="209" t="s">
        <v>63</v>
      </c>
      <c r="N21" s="204"/>
      <c r="O21" s="204"/>
      <c r="P21" s="205"/>
      <c r="Q21" s="209" t="s">
        <v>64</v>
      </c>
      <c r="R21" s="204"/>
      <c r="S21" s="204"/>
      <c r="T21" s="205"/>
      <c r="U21" s="209" t="s">
        <v>65</v>
      </c>
      <c r="V21" s="204"/>
      <c r="W21" s="204"/>
      <c r="X21" s="205"/>
      <c r="Y21" s="209" t="s">
        <v>20</v>
      </c>
      <c r="Z21" s="204"/>
      <c r="AA21" s="204"/>
      <c r="AB21" s="205"/>
    </row>
    <row r="22" spans="1:28" ht="21" customHeight="1" thickBot="1" x14ac:dyDescent="0.2">
      <c r="A22" s="37"/>
      <c r="C22" s="19" t="s">
        <v>19</v>
      </c>
      <c r="D22" s="24"/>
      <c r="E22" s="22" t="s">
        <v>22</v>
      </c>
      <c r="F22" s="20"/>
      <c r="G22" s="21" t="s">
        <v>23</v>
      </c>
      <c r="H22" s="20"/>
      <c r="I22" s="21" t="s">
        <v>22</v>
      </c>
      <c r="J22" s="20"/>
      <c r="K22" s="21" t="s">
        <v>23</v>
      </c>
      <c r="L22" s="20"/>
      <c r="M22" s="21" t="s">
        <v>22</v>
      </c>
      <c r="N22" s="20"/>
      <c r="O22" s="21" t="s">
        <v>23</v>
      </c>
      <c r="P22" s="20"/>
      <c r="Q22" s="21" t="s">
        <v>22</v>
      </c>
      <c r="R22" s="20"/>
      <c r="S22" s="21" t="s">
        <v>23</v>
      </c>
      <c r="T22" s="20"/>
      <c r="U22" s="21" t="s">
        <v>22</v>
      </c>
      <c r="V22" s="20"/>
      <c r="W22" s="21" t="s">
        <v>23</v>
      </c>
      <c r="X22" s="20"/>
      <c r="Y22" s="21" t="s">
        <v>22</v>
      </c>
      <c r="Z22" s="20"/>
      <c r="AA22" s="21" t="s">
        <v>23</v>
      </c>
      <c r="AB22" s="20"/>
    </row>
    <row r="23" spans="1:28" ht="21" customHeight="1" thickTop="1" x14ac:dyDescent="0.15">
      <c r="A23" s="51"/>
      <c r="C23" s="327" t="s">
        <v>12</v>
      </c>
      <c r="D23" s="328"/>
      <c r="E23" s="159">
        <f>COUNTIFS(会員情報入力ｼｰﾄ!$P8:$P207,"&gt;=" &amp; 20,会員情報入力ｼｰﾄ!$P8:$P207, "&lt;=" &amp; 29,会員情報入力ｼｰﾄ!$F8:$F207,"&lt;&gt;" &amp; "", 会員情報入力ｼｰﾄ!$H8:$H207, "&lt;&gt;" &amp; "")</f>
        <v>0</v>
      </c>
      <c r="F23" s="38" t="s">
        <v>10</v>
      </c>
      <c r="G23" s="164">
        <f>COUNTIFS(会員情報入力ｼｰﾄ!$P8:$P207,"&gt;=" &amp; 20,会員情報入力ｼｰﾄ!$P8:$P207, "&lt;=" &amp; 29,会員情報入力ｼｰﾄ!$G8:$G207,"&lt;&gt;" &amp; "", 会員情報入力ｼｰﾄ!$H8:$H207, "&lt;&gt;" &amp; "")</f>
        <v>0</v>
      </c>
      <c r="H23" s="38" t="s">
        <v>10</v>
      </c>
      <c r="I23" s="159">
        <f>COUNTIFS(会員情報入力ｼｰﾄ!$P8:$P207,"&gt;=" &amp; 20,会員情報入力ｼｰﾄ!$P8:$P207, "&lt;=" &amp; 29,会員情報入力ｼｰﾄ!$F8:$F207,"&lt;&gt;" &amp; "", 会員情報入力ｼｰﾄ!$I8:$I207, "&lt;&gt;" &amp; "")</f>
        <v>0</v>
      </c>
      <c r="J23" s="38" t="s">
        <v>10</v>
      </c>
      <c r="K23" s="164">
        <f>COUNTIFS(会員情報入力ｼｰﾄ!$P8:$P207,"&gt;=" &amp; 20,会員情報入力ｼｰﾄ!$P8:$P207, "&lt;=" &amp; 29,会員情報入力ｼｰﾄ!$G8:$G207,"&lt;&gt;" &amp; "", 会員情報入力ｼｰﾄ!$I8:$I207, "&lt;&gt;" &amp; "")</f>
        <v>0</v>
      </c>
      <c r="L23" s="38" t="s">
        <v>10</v>
      </c>
      <c r="M23" s="159">
        <f>COUNTIFS(会員情報入力ｼｰﾄ!$P8:$P207,"&gt;=" &amp; 20,会員情報入力ｼｰﾄ!$P8:$P207, "&lt;=" &amp; 29,会員情報入力ｼｰﾄ!$F8:$F207,"&lt;&gt;" &amp; "", 会員情報入力ｼｰﾄ!$J8:$J207, "&lt;&gt;" &amp; "")</f>
        <v>0</v>
      </c>
      <c r="N23" s="38" t="s">
        <v>10</v>
      </c>
      <c r="O23" s="164">
        <f>COUNTIFS(会員情報入力ｼｰﾄ!$P8:$P207,"&gt;=" &amp; 20,会員情報入力ｼｰﾄ!$P8:$P207, "&lt;=" &amp; 29,会員情報入力ｼｰﾄ!$G8:$G207,"&lt;&gt;" &amp; "", 会員情報入力ｼｰﾄ!$J8:$J207, "&lt;&gt;" &amp; "")</f>
        <v>0</v>
      </c>
      <c r="P23" s="38" t="s">
        <v>10</v>
      </c>
      <c r="Q23" s="159">
        <f>COUNTIFS(会員情報入力ｼｰﾄ!$P8:$P207,"&gt;=" &amp; 20,会員情報入力ｼｰﾄ!$P8:$P207, "&lt;=" &amp; 29,会員情報入力ｼｰﾄ!$F8:$F207,"&lt;&gt;" &amp; "", 会員情報入力ｼｰﾄ!$K8:$K207, "&lt;&gt;" &amp; "")</f>
        <v>0</v>
      </c>
      <c r="R23" s="38" t="s">
        <v>10</v>
      </c>
      <c r="S23" s="164">
        <f>COUNTIFS(会員情報入力ｼｰﾄ!$P8:$P207,"&gt;=" &amp; 20,会員情報入力ｼｰﾄ!$P8:$P207, "&lt;=" &amp; 29,会員情報入力ｼｰﾄ!$G8:$G207,"&lt;&gt;" &amp; "", 会員情報入力ｼｰﾄ!$K8:$K207, "&lt;&gt;" &amp; "")</f>
        <v>0</v>
      </c>
      <c r="T23" s="38" t="s">
        <v>10</v>
      </c>
      <c r="U23" s="159">
        <f>COUNTIFS(会員情報入力ｼｰﾄ!$P8:$P207,"&gt;=" &amp; 20,会員情報入力ｼｰﾄ!$P8:$P207, "&lt;=" &amp; 29,会員情報入力ｼｰﾄ!$F8:$F207,"&lt;&gt;" &amp; "", 会員情報入力ｼｰﾄ!$L8:$L207, "&lt;&gt;" &amp; "")</f>
        <v>0</v>
      </c>
      <c r="V23" s="38" t="s">
        <v>10</v>
      </c>
      <c r="W23" s="164">
        <f>COUNTIFS(会員情報入力ｼｰﾄ!$P8:$P207,"&gt;=" &amp; 20,会員情報入力ｼｰﾄ!$P8:$P207, "&lt;=" &amp; 29,会員情報入力ｼｰﾄ!$G8:$G207,"&lt;&gt;" &amp; "", 会員情報入力ｼｰﾄ!$L8:$L207, "&lt;&gt;" &amp; "")</f>
        <v>0</v>
      </c>
      <c r="X23" s="38" t="s">
        <v>10</v>
      </c>
      <c r="Y23" s="159">
        <f>COUNTIFS(会員情報入力ｼｰﾄ!$P8:$P207,"&gt;=" &amp; 20,会員情報入力ｼｰﾄ!$P8:$P207, "&lt;=" &amp; 29,会員情報入力ｼｰﾄ!$F8:$F207,"&lt;&gt;" &amp; "", 会員情報入力ｼｰﾄ!$M8:$M207, "&lt;&gt;" &amp; "")</f>
        <v>0</v>
      </c>
      <c r="Z23" s="38" t="s">
        <v>10</v>
      </c>
      <c r="AA23" s="164">
        <f>COUNTIFS(会員情報入力ｼｰﾄ!$P8:$P207,"&gt;=" &amp; 20,会員情報入力ｼｰﾄ!$P8:$P207, "&lt;=" &amp; 29,会員情報入力ｼｰﾄ!$G8:$G207,"&lt;&gt;" &amp; "", 会員情報入力ｼｰﾄ!$M8:$M207, "&lt;&gt;" &amp; "")</f>
        <v>0</v>
      </c>
      <c r="AB23" s="38" t="s">
        <v>10</v>
      </c>
    </row>
    <row r="24" spans="1:28" ht="21" customHeight="1" x14ac:dyDescent="0.15">
      <c r="A24" s="51"/>
      <c r="C24" s="263" t="s">
        <v>13</v>
      </c>
      <c r="D24" s="259"/>
      <c r="E24" s="163">
        <f>COUNTIFS(会員情報入力ｼｰﾄ!$P8:$P207,"&gt;=" &amp; 30,会員情報入力ｼｰﾄ!$P8:$P207, "&lt;=" &amp; 39,会員情報入力ｼｰﾄ!$F8:$F207,"&lt;&gt;" &amp; "", 会員情報入力ｼｰﾄ!$H8:$H207, "&lt;&gt;" &amp; "")</f>
        <v>0</v>
      </c>
      <c r="F24" s="39" t="s">
        <v>10</v>
      </c>
      <c r="G24" s="165">
        <f>COUNTIFS(会員情報入力ｼｰﾄ!$P8:$P207,"&gt;=" &amp; 30,会員情報入力ｼｰﾄ!$P8:$P207, "&lt;=" &amp; 39,会員情報入力ｼｰﾄ!$G8:$G207,"&lt;&gt;" &amp; "", 会員情報入力ｼｰﾄ!$H8:$H207, "&lt;&gt;" &amp; "")</f>
        <v>0</v>
      </c>
      <c r="H24" s="39" t="s">
        <v>10</v>
      </c>
      <c r="I24" s="163">
        <f>COUNTIFS(会員情報入力ｼｰﾄ!$P8:$P207,"&gt;=" &amp; 30,会員情報入力ｼｰﾄ!$P8:$P207, "&lt;=" &amp; 39,会員情報入力ｼｰﾄ!$F8:$F207,"&lt;&gt;" &amp; "", 会員情報入力ｼｰﾄ!$I8:$I207, "&lt;&gt;" &amp; "")</f>
        <v>0</v>
      </c>
      <c r="J24" s="39" t="s">
        <v>10</v>
      </c>
      <c r="K24" s="165">
        <f>COUNTIFS(会員情報入力ｼｰﾄ!$P8:$P207,"&gt;=" &amp; 30,会員情報入力ｼｰﾄ!$P8:$P207, "&lt;=" &amp; 39,会員情報入力ｼｰﾄ!$G8:$G207,"&lt;&gt;" &amp; "", 会員情報入力ｼｰﾄ!$I8:$I207, "&lt;&gt;" &amp; "")</f>
        <v>0</v>
      </c>
      <c r="L24" s="39" t="s">
        <v>10</v>
      </c>
      <c r="M24" s="163">
        <f>COUNTIFS(会員情報入力ｼｰﾄ!$P8:$P207,"&gt;=" &amp; 30,会員情報入力ｼｰﾄ!$P8:$P207, "&lt;=" &amp; 39,会員情報入力ｼｰﾄ!$F8:$F207,"&lt;&gt;" &amp; "", 会員情報入力ｼｰﾄ!$J8:$J207, "&lt;&gt;" &amp; "")</f>
        <v>0</v>
      </c>
      <c r="N24" s="39" t="s">
        <v>10</v>
      </c>
      <c r="O24" s="165">
        <f>COUNTIFS(会員情報入力ｼｰﾄ!$P8:$P207,"&gt;=" &amp; 30,会員情報入力ｼｰﾄ!$P8:$P207, "&lt;=" &amp; 39,会員情報入力ｼｰﾄ!$G8:$G207,"&lt;&gt;" &amp; "", 会員情報入力ｼｰﾄ!$J8:$J207, "&lt;&gt;" &amp; "")</f>
        <v>0</v>
      </c>
      <c r="P24" s="39" t="s">
        <v>10</v>
      </c>
      <c r="Q24" s="163">
        <f>COUNTIFS(会員情報入力ｼｰﾄ!$P8:$P207,"&gt;=" &amp; 30,会員情報入力ｼｰﾄ!$P8:$P207, "&lt;=" &amp; 39,会員情報入力ｼｰﾄ!$F8:$F207,"&lt;&gt;" &amp; "", 会員情報入力ｼｰﾄ!$K8:$K207, "&lt;&gt;" &amp; "")</f>
        <v>0</v>
      </c>
      <c r="R24" s="39" t="s">
        <v>10</v>
      </c>
      <c r="S24" s="165">
        <f>COUNTIFS(会員情報入力ｼｰﾄ!$P8:$P207,"&gt;=" &amp; 30,会員情報入力ｼｰﾄ!$P8:$P207, "&lt;=" &amp; 39,会員情報入力ｼｰﾄ!$G8:$G207,"&lt;&gt;" &amp; "", 会員情報入力ｼｰﾄ!$K8:$K207, "&lt;&gt;" &amp; "")</f>
        <v>0</v>
      </c>
      <c r="T24" s="39" t="s">
        <v>10</v>
      </c>
      <c r="U24" s="163">
        <f>COUNTIFS(会員情報入力ｼｰﾄ!$P8:$P207,"&gt;=" &amp; 30,会員情報入力ｼｰﾄ!$P8:$P207, "&lt;=" &amp; 39,会員情報入力ｼｰﾄ!$F8:$F207,"&lt;&gt;" &amp; "", 会員情報入力ｼｰﾄ!$L8:$L207, "&lt;&gt;" &amp; "")</f>
        <v>0</v>
      </c>
      <c r="V24" s="39" t="s">
        <v>10</v>
      </c>
      <c r="W24" s="165">
        <f>COUNTIFS(会員情報入力ｼｰﾄ!$P8:$P207,"&gt;=" &amp; 30,会員情報入力ｼｰﾄ!$P8:$P207, "&lt;=" &amp; 39,会員情報入力ｼｰﾄ!$G8:$G207,"&lt;&gt;" &amp; "", 会員情報入力ｼｰﾄ!$L8:$L207, "&lt;&gt;" &amp; "")</f>
        <v>0</v>
      </c>
      <c r="X24" s="39" t="s">
        <v>10</v>
      </c>
      <c r="Y24" s="163">
        <f>COUNTIFS(会員情報入力ｼｰﾄ!$P8:$P207,"&gt;=" &amp; 30,会員情報入力ｼｰﾄ!$P8:$P207, "&lt;=" &amp; 39,会員情報入力ｼｰﾄ!$F8:$F207,"&lt;&gt;" &amp; "", 会員情報入力ｼｰﾄ!$M8:$M207, "&lt;&gt;" &amp; "")</f>
        <v>0</v>
      </c>
      <c r="Z24" s="39" t="s">
        <v>10</v>
      </c>
      <c r="AA24" s="165">
        <f>COUNTIFS(会員情報入力ｼｰﾄ!$P8:$P207,"&gt;=" &amp; 30,会員情報入力ｼｰﾄ!$P8:$P207, "&lt;=" &amp; 39,会員情報入力ｼｰﾄ!$G8:$G207,"&lt;&gt;" &amp; "", 会員情報入力ｼｰﾄ!$M8:$M207, "&lt;&gt;" &amp; "")</f>
        <v>0</v>
      </c>
      <c r="AB24" s="39" t="s">
        <v>10</v>
      </c>
    </row>
    <row r="25" spans="1:28" ht="21" customHeight="1" x14ac:dyDescent="0.15">
      <c r="A25" s="15"/>
      <c r="C25" s="263" t="s">
        <v>14</v>
      </c>
      <c r="D25" s="259"/>
      <c r="E25" s="163">
        <f>COUNTIFS(会員情報入力ｼｰﾄ!$P8:$P207,"&gt;=" &amp; 40,会員情報入力ｼｰﾄ!$P8:$P207, "&lt;=" &amp; 49,会員情報入力ｼｰﾄ!$F8:$F207,"&lt;&gt;" &amp; "", 会員情報入力ｼｰﾄ!$H8:$H207, "&lt;&gt;" &amp; "")</f>
        <v>0</v>
      </c>
      <c r="F25" s="39" t="s">
        <v>10</v>
      </c>
      <c r="G25" s="165">
        <f>COUNTIFS(会員情報入力ｼｰﾄ!$P8:$P207,"&gt;=" &amp; 40,会員情報入力ｼｰﾄ!$P8:$P207, "&lt;=" &amp; 49,会員情報入力ｼｰﾄ!$G8:$G207,"&lt;&gt;" &amp; "", 会員情報入力ｼｰﾄ!$H8:$H207, "&lt;&gt;" &amp; "")</f>
        <v>0</v>
      </c>
      <c r="H25" s="39" t="s">
        <v>10</v>
      </c>
      <c r="I25" s="163">
        <f>COUNTIFS(会員情報入力ｼｰﾄ!$P8:$P207,"&gt;=" &amp; 40,会員情報入力ｼｰﾄ!$P8:$P207, "&lt;=" &amp; 49,会員情報入力ｼｰﾄ!$F8:$F207,"&lt;&gt;" &amp; "", 会員情報入力ｼｰﾄ!$I8:$I207, "&lt;&gt;" &amp; "")</f>
        <v>0</v>
      </c>
      <c r="J25" s="39" t="s">
        <v>10</v>
      </c>
      <c r="K25" s="165">
        <f>COUNTIFS(会員情報入力ｼｰﾄ!$P8:$P207,"&gt;=" &amp; 40,会員情報入力ｼｰﾄ!$P8:$P207, "&lt;=" &amp; 49,会員情報入力ｼｰﾄ!$G8:$G207,"&lt;&gt;" &amp; "", 会員情報入力ｼｰﾄ!$I8:$I207, "&lt;&gt;" &amp; "")</f>
        <v>0</v>
      </c>
      <c r="L25" s="39" t="s">
        <v>10</v>
      </c>
      <c r="M25" s="163">
        <f>COUNTIFS(会員情報入力ｼｰﾄ!$P8:$P207,"&gt;=" &amp; 40,会員情報入力ｼｰﾄ!$P8:$P207, "&lt;=" &amp; 49,会員情報入力ｼｰﾄ!$F8:$F207,"&lt;&gt;" &amp; "", 会員情報入力ｼｰﾄ!$J8:$J207, "&lt;&gt;" &amp; "")</f>
        <v>0</v>
      </c>
      <c r="N25" s="39" t="s">
        <v>10</v>
      </c>
      <c r="O25" s="165">
        <f>COUNTIFS(会員情報入力ｼｰﾄ!$P8:$P207,"&gt;=" &amp; 40,会員情報入力ｼｰﾄ!$P8:$P207, "&lt;=" &amp; 49,会員情報入力ｼｰﾄ!$G8:$G207,"&lt;&gt;" &amp; "", 会員情報入力ｼｰﾄ!$J8:$J207, "&lt;&gt;" &amp; "")</f>
        <v>0</v>
      </c>
      <c r="P25" s="39" t="s">
        <v>10</v>
      </c>
      <c r="Q25" s="163">
        <f>COUNTIFS(会員情報入力ｼｰﾄ!$P8:$P207,"&gt;=" &amp; 40,会員情報入力ｼｰﾄ!$P8:$P207, "&lt;=" &amp; 49,会員情報入力ｼｰﾄ!$F8:$F207,"&lt;&gt;" &amp; "", 会員情報入力ｼｰﾄ!$K8:$K207, "&lt;&gt;" &amp; "")</f>
        <v>0</v>
      </c>
      <c r="R25" s="39" t="s">
        <v>10</v>
      </c>
      <c r="S25" s="165">
        <f>COUNTIFS(会員情報入力ｼｰﾄ!$P8:$P207,"&gt;=" &amp; 40,会員情報入力ｼｰﾄ!$P8:$P207, "&lt;=" &amp; 49,会員情報入力ｼｰﾄ!$G8:$G207,"&lt;&gt;" &amp; "", 会員情報入力ｼｰﾄ!$K8:$K207, "&lt;&gt;" &amp; "")</f>
        <v>0</v>
      </c>
      <c r="T25" s="39" t="s">
        <v>10</v>
      </c>
      <c r="U25" s="163">
        <f>COUNTIFS(会員情報入力ｼｰﾄ!$P8:$P207,"&gt;=" &amp; 40,会員情報入力ｼｰﾄ!$P8:$P207, "&lt;=" &amp; 49,会員情報入力ｼｰﾄ!$F8:$F207,"&lt;&gt;" &amp; "", 会員情報入力ｼｰﾄ!$L8:$L207, "&lt;&gt;" &amp; "")</f>
        <v>0</v>
      </c>
      <c r="V25" s="39" t="s">
        <v>10</v>
      </c>
      <c r="W25" s="165">
        <f>COUNTIFS(会員情報入力ｼｰﾄ!$P8:$P207,"&gt;=" &amp; 40,会員情報入力ｼｰﾄ!$P8:$P207, "&lt;=" &amp; 49,会員情報入力ｼｰﾄ!$G8:$G207,"&lt;&gt;" &amp; "", 会員情報入力ｼｰﾄ!$L8:$L207, "&lt;&gt;" &amp; "")</f>
        <v>0</v>
      </c>
      <c r="X25" s="39" t="s">
        <v>10</v>
      </c>
      <c r="Y25" s="163">
        <f>COUNTIFS(会員情報入力ｼｰﾄ!$P8:$P207,"&gt;=" &amp; 40,会員情報入力ｼｰﾄ!$P8:$P207, "&lt;=" &amp; 49,会員情報入力ｼｰﾄ!$F8:$F207,"&lt;&gt;" &amp; "", 会員情報入力ｼｰﾄ!$M8:$M207, "&lt;&gt;" &amp; "")</f>
        <v>0</v>
      </c>
      <c r="Z25" s="39" t="s">
        <v>10</v>
      </c>
      <c r="AA25" s="165">
        <f>COUNTIFS(会員情報入力ｼｰﾄ!$P8:$P207,"&gt;=" &amp; 40,会員情報入力ｼｰﾄ!$P8:$P207, "&lt;=" &amp; 49,会員情報入力ｼｰﾄ!$G8:$G207,"&lt;&gt;" &amp; "", 会員情報入力ｼｰﾄ!$M8:$M207, "&lt;&gt;" &amp; "")</f>
        <v>0</v>
      </c>
      <c r="AB25" s="39" t="s">
        <v>10</v>
      </c>
    </row>
    <row r="26" spans="1:28" ht="21" customHeight="1" x14ac:dyDescent="0.15">
      <c r="A26" s="15"/>
      <c r="C26" s="263" t="s">
        <v>15</v>
      </c>
      <c r="D26" s="259"/>
      <c r="E26" s="163">
        <f>COUNTIFS(会員情報入力ｼｰﾄ!$P8:$P207,"&gt;=" &amp; 50,会員情報入力ｼｰﾄ!$P8:$P207, "&lt;=" &amp; 59,会員情報入力ｼｰﾄ!$F8:$F207,"&lt;&gt;" &amp; "", 会員情報入力ｼｰﾄ!$H8:$H207, "&lt;&gt;" &amp; "")</f>
        <v>0</v>
      </c>
      <c r="F26" s="39" t="s">
        <v>10</v>
      </c>
      <c r="G26" s="165">
        <f>COUNTIFS(会員情報入力ｼｰﾄ!$P8:$P207,"&gt;=" &amp; 50,会員情報入力ｼｰﾄ!$P8:$P207, "&lt;=" &amp; 59,会員情報入力ｼｰﾄ!$G8:$G207,"&lt;&gt;" &amp; "", 会員情報入力ｼｰﾄ!$H8:$H207, "&lt;&gt;" &amp; "")</f>
        <v>0</v>
      </c>
      <c r="H26" s="39" t="s">
        <v>10</v>
      </c>
      <c r="I26" s="163">
        <f>COUNTIFS(会員情報入力ｼｰﾄ!$P8:$P207,"&gt;=" &amp; 50,会員情報入力ｼｰﾄ!$P8:$P207, "&lt;=" &amp; 59,会員情報入力ｼｰﾄ!$F8:$F207,"&lt;&gt;" &amp; "", 会員情報入力ｼｰﾄ!$I8:$I207, "&lt;&gt;" &amp; "")</f>
        <v>0</v>
      </c>
      <c r="J26" s="39" t="s">
        <v>10</v>
      </c>
      <c r="K26" s="165">
        <f>COUNTIFS(会員情報入力ｼｰﾄ!$P8:$P207,"&gt;=" &amp; 50,会員情報入力ｼｰﾄ!$P8:$P207, "&lt;=" &amp; 59,会員情報入力ｼｰﾄ!$G8:$G207,"&lt;&gt;" &amp; "", 会員情報入力ｼｰﾄ!$I8:$I207, "&lt;&gt;" &amp; "")</f>
        <v>0</v>
      </c>
      <c r="L26" s="39" t="s">
        <v>10</v>
      </c>
      <c r="M26" s="163">
        <f>COUNTIFS(会員情報入力ｼｰﾄ!$P8:$P207,"&gt;=" &amp; 50,会員情報入力ｼｰﾄ!$P8:$P207, "&lt;=" &amp; 59,会員情報入力ｼｰﾄ!$F8:$F207,"&lt;&gt;" &amp; "", 会員情報入力ｼｰﾄ!$J8:$J207, "&lt;&gt;" &amp; "")</f>
        <v>0</v>
      </c>
      <c r="N26" s="39" t="s">
        <v>10</v>
      </c>
      <c r="O26" s="165">
        <f>COUNTIFS(会員情報入力ｼｰﾄ!$P8:$P207,"&gt;=" &amp; 50,会員情報入力ｼｰﾄ!$P8:$P207, "&lt;=" &amp; 59,会員情報入力ｼｰﾄ!$G8:$G207,"&lt;&gt;" &amp; "", 会員情報入力ｼｰﾄ!$J8:$J207, "&lt;&gt;" &amp; "")</f>
        <v>0</v>
      </c>
      <c r="P26" s="39" t="s">
        <v>10</v>
      </c>
      <c r="Q26" s="163">
        <f>COUNTIFS(会員情報入力ｼｰﾄ!$P8:$P207,"&gt;=" &amp; 50,会員情報入力ｼｰﾄ!$P8:$P207, "&lt;=" &amp; 59,会員情報入力ｼｰﾄ!$F8:$F207,"&lt;&gt;" &amp; "", 会員情報入力ｼｰﾄ!$K8:$K207, "&lt;&gt;" &amp; "")</f>
        <v>0</v>
      </c>
      <c r="R26" s="39" t="s">
        <v>10</v>
      </c>
      <c r="S26" s="165">
        <f>COUNTIFS(会員情報入力ｼｰﾄ!$P8:$P207,"&gt;=" &amp; 50,会員情報入力ｼｰﾄ!$P8:$P207, "&lt;=" &amp; 59,会員情報入力ｼｰﾄ!$G8:$G207,"&lt;&gt;" &amp; "", 会員情報入力ｼｰﾄ!$K8:$K207, "&lt;&gt;" &amp; "")</f>
        <v>0</v>
      </c>
      <c r="T26" s="39" t="s">
        <v>10</v>
      </c>
      <c r="U26" s="163">
        <f>COUNTIFS(会員情報入力ｼｰﾄ!$P8:$P207,"&gt;=" &amp; 50,会員情報入力ｼｰﾄ!$P8:$P207, "&lt;=" &amp; 59,会員情報入力ｼｰﾄ!$F8:$F207,"&lt;&gt;" &amp; "", 会員情報入力ｼｰﾄ!$L8:$L207, "&lt;&gt;" &amp; "")</f>
        <v>0</v>
      </c>
      <c r="V26" s="39" t="s">
        <v>10</v>
      </c>
      <c r="W26" s="165">
        <f>COUNTIFS(会員情報入力ｼｰﾄ!$P8:$P207,"&gt;=" &amp; 50,会員情報入力ｼｰﾄ!$P8:$P207, "&lt;=" &amp; 59,会員情報入力ｼｰﾄ!$G8:$G207,"&lt;&gt;" &amp; "", 会員情報入力ｼｰﾄ!$L8:$L207, "&lt;&gt;" &amp; "")</f>
        <v>0</v>
      </c>
      <c r="X26" s="39" t="s">
        <v>10</v>
      </c>
      <c r="Y26" s="163">
        <f>COUNTIFS(会員情報入力ｼｰﾄ!$P8:$P207,"&gt;=" &amp; 50,会員情報入力ｼｰﾄ!$P8:$P207, "&lt;=" &amp; 59,会員情報入力ｼｰﾄ!$F8:$F207,"&lt;&gt;" &amp; "", 会員情報入力ｼｰﾄ!$M8:$M207, "&lt;&gt;" &amp; "")</f>
        <v>0</v>
      </c>
      <c r="Z26" s="39" t="s">
        <v>10</v>
      </c>
      <c r="AA26" s="165">
        <f>COUNTIFS(会員情報入力ｼｰﾄ!$P8:$P207,"&gt;=" &amp; 50,会員情報入力ｼｰﾄ!$P8:$P207, "&lt;=" &amp; 59,会員情報入力ｼｰﾄ!$G8:$G207,"&lt;&gt;" &amp; "", 会員情報入力ｼｰﾄ!$M8:$M207, "&lt;&gt;" &amp; "")</f>
        <v>0</v>
      </c>
      <c r="AB26" s="39" t="s">
        <v>10</v>
      </c>
    </row>
    <row r="27" spans="1:28" ht="21" customHeight="1" x14ac:dyDescent="0.15">
      <c r="A27" s="15"/>
      <c r="C27" s="263" t="s">
        <v>16</v>
      </c>
      <c r="D27" s="259"/>
      <c r="E27" s="163">
        <f>COUNTIFS(会員情報入力ｼｰﾄ!$P8:$P207,"&gt;=" &amp; 60,会員情報入力ｼｰﾄ!$P8:$P207, "&lt;=" &amp; 69,会員情報入力ｼｰﾄ!$F8:$F207,"&lt;&gt;" &amp; "", 会員情報入力ｼｰﾄ!$H8:$H207, "&lt;&gt;" &amp; "")</f>
        <v>0</v>
      </c>
      <c r="F27" s="39" t="s">
        <v>10</v>
      </c>
      <c r="G27" s="165">
        <f>COUNTIFS(会員情報入力ｼｰﾄ!$P8:$P207,"&gt;=" &amp; 60,会員情報入力ｼｰﾄ!$P8:$P207, "&lt;=" &amp; 69,会員情報入力ｼｰﾄ!$G8:$G207,"&lt;&gt;" &amp; "", 会員情報入力ｼｰﾄ!$H8:$H207, "&lt;&gt;" &amp; "")</f>
        <v>0</v>
      </c>
      <c r="H27" s="39" t="s">
        <v>10</v>
      </c>
      <c r="I27" s="163">
        <f>COUNTIFS(会員情報入力ｼｰﾄ!$P8:$P207,"&gt;=" &amp; 60,会員情報入力ｼｰﾄ!$P8:$P207, "&lt;=" &amp; 69,会員情報入力ｼｰﾄ!$F8:$F207,"&lt;&gt;" &amp; "", 会員情報入力ｼｰﾄ!$I8:$I207, "&lt;&gt;" &amp; "")</f>
        <v>0</v>
      </c>
      <c r="J27" s="39" t="s">
        <v>10</v>
      </c>
      <c r="K27" s="165">
        <f>COUNTIFS(会員情報入力ｼｰﾄ!$P8:$P207,"&gt;=" &amp; 60,会員情報入力ｼｰﾄ!$P8:$P207, "&lt;=" &amp; 69,会員情報入力ｼｰﾄ!$G8:$G207,"&lt;&gt;" &amp; "", 会員情報入力ｼｰﾄ!$I8:$I207, "&lt;&gt;" &amp; "")</f>
        <v>0</v>
      </c>
      <c r="L27" s="39" t="s">
        <v>10</v>
      </c>
      <c r="M27" s="163">
        <f>COUNTIFS(会員情報入力ｼｰﾄ!$P8:$P207,"&gt;=" &amp; 60,会員情報入力ｼｰﾄ!$P8:$P207, "&lt;=" &amp; 69,会員情報入力ｼｰﾄ!$F8:$F207,"&lt;&gt;" &amp; "", 会員情報入力ｼｰﾄ!$J8:$J207, "&lt;&gt;" &amp; "")</f>
        <v>0</v>
      </c>
      <c r="N27" s="39" t="s">
        <v>10</v>
      </c>
      <c r="O27" s="165">
        <f>COUNTIFS(会員情報入力ｼｰﾄ!$P8:$P207,"&gt;=" &amp; 60,会員情報入力ｼｰﾄ!$P8:$P207, "&lt;=" &amp; 69,会員情報入力ｼｰﾄ!$G8:$G207,"&lt;&gt;" &amp; "", 会員情報入力ｼｰﾄ!$J8:$J207, "&lt;&gt;" &amp; "")</f>
        <v>0</v>
      </c>
      <c r="P27" s="39" t="s">
        <v>10</v>
      </c>
      <c r="Q27" s="163">
        <f>COUNTIFS(会員情報入力ｼｰﾄ!$P8:$P207,"&gt;=" &amp; 60,会員情報入力ｼｰﾄ!$P8:$P207, "&lt;=" &amp; 69,会員情報入力ｼｰﾄ!$F8:$F207,"&lt;&gt;" &amp; "", 会員情報入力ｼｰﾄ!$K8:$K207, "&lt;&gt;" &amp; "")</f>
        <v>0</v>
      </c>
      <c r="R27" s="39" t="s">
        <v>10</v>
      </c>
      <c r="S27" s="165">
        <f>COUNTIFS(会員情報入力ｼｰﾄ!$P8:$P207,"&gt;=" &amp; 60,会員情報入力ｼｰﾄ!$P8:$P207, "&lt;=" &amp; 69,会員情報入力ｼｰﾄ!$G8:$G207,"&lt;&gt;" &amp; "", 会員情報入力ｼｰﾄ!$K8:$K207, "&lt;&gt;" &amp; "")</f>
        <v>0</v>
      </c>
      <c r="T27" s="39" t="s">
        <v>10</v>
      </c>
      <c r="U27" s="163">
        <f>COUNTIFS(会員情報入力ｼｰﾄ!$P8:$P207,"&gt;=" &amp; 60,会員情報入力ｼｰﾄ!$P8:$P207, "&lt;=" &amp; 69,会員情報入力ｼｰﾄ!$F8:$F207,"&lt;&gt;" &amp; "", 会員情報入力ｼｰﾄ!$L8:$L207, "&lt;&gt;" &amp; "")</f>
        <v>0</v>
      </c>
      <c r="V27" s="39" t="s">
        <v>10</v>
      </c>
      <c r="W27" s="165">
        <f>COUNTIFS(会員情報入力ｼｰﾄ!$P8:$P207,"&gt;=" &amp; 60,会員情報入力ｼｰﾄ!$P8:$P207, "&lt;=" &amp; 69,会員情報入力ｼｰﾄ!$G8:$G207,"&lt;&gt;" &amp; "", 会員情報入力ｼｰﾄ!$L8:$L207, "&lt;&gt;" &amp; "")</f>
        <v>0</v>
      </c>
      <c r="X27" s="39" t="s">
        <v>10</v>
      </c>
      <c r="Y27" s="163">
        <f>COUNTIFS(会員情報入力ｼｰﾄ!$P8:$P207,"&gt;=" &amp; 60,会員情報入力ｼｰﾄ!$P8:$P207, "&lt;=" &amp; 69,会員情報入力ｼｰﾄ!$F8:$F207,"&lt;&gt;" &amp; "", 会員情報入力ｼｰﾄ!$M8:$M207, "&lt;&gt;" &amp; "")</f>
        <v>0</v>
      </c>
      <c r="Z27" s="39" t="s">
        <v>10</v>
      </c>
      <c r="AA27" s="165">
        <f>COUNTIFS(会員情報入力ｼｰﾄ!$P8:$P207,"&gt;=" &amp; 60,会員情報入力ｼｰﾄ!$P8:$P207, "&lt;=" &amp; 69,会員情報入力ｼｰﾄ!$G8:$G207,"&lt;&gt;" &amp; "", 会員情報入力ｼｰﾄ!$M8:$M207, "&lt;&gt;" &amp; "")</f>
        <v>0</v>
      </c>
      <c r="AB27" s="39" t="s">
        <v>10</v>
      </c>
    </row>
    <row r="28" spans="1:28" ht="21" customHeight="1" x14ac:dyDescent="0.15">
      <c r="A28" s="52"/>
      <c r="C28" s="263" t="s">
        <v>17</v>
      </c>
      <c r="D28" s="259"/>
      <c r="E28" s="163">
        <f>COUNTIFS(会員情報入力ｼｰﾄ!$P8:$P207,"&gt;=" &amp; 70,会員情報入力ｼｰﾄ!$P8:$P207, "&lt;=" &amp; 79,会員情報入力ｼｰﾄ!$F8:$F207,"&lt;&gt;" &amp; "", 会員情報入力ｼｰﾄ!$H8:$H207, "&lt;&gt;" &amp; "")</f>
        <v>0</v>
      </c>
      <c r="F28" s="39" t="s">
        <v>10</v>
      </c>
      <c r="G28" s="165">
        <f>COUNTIFS(会員情報入力ｼｰﾄ!$P8:$P207,"&gt;=" &amp; 70,会員情報入力ｼｰﾄ!$P8:$P207, "&lt;=" &amp; 79,会員情報入力ｼｰﾄ!$G8:$G207,"&lt;&gt;" &amp; "", 会員情報入力ｼｰﾄ!$H8:$H207, "&lt;&gt;" &amp; "")</f>
        <v>0</v>
      </c>
      <c r="H28" s="39" t="s">
        <v>10</v>
      </c>
      <c r="I28" s="163">
        <f>COUNTIFS(会員情報入力ｼｰﾄ!$P8:$P207,"&gt;=" &amp; 70,会員情報入力ｼｰﾄ!$P8:$P207, "&lt;=" &amp; 79,会員情報入力ｼｰﾄ!$F8:$F207,"&lt;&gt;" &amp; "", 会員情報入力ｼｰﾄ!$I8:$I207, "&lt;&gt;" &amp; "")</f>
        <v>0</v>
      </c>
      <c r="J28" s="39" t="s">
        <v>10</v>
      </c>
      <c r="K28" s="165">
        <f>COUNTIFS(会員情報入力ｼｰﾄ!$P8:$P207,"&gt;=" &amp; 70,会員情報入力ｼｰﾄ!$P8:$P207, "&lt;=" &amp; 79,会員情報入力ｼｰﾄ!$G8:$G207,"&lt;&gt;" &amp; "", 会員情報入力ｼｰﾄ!$I8:$I207, "&lt;&gt;" &amp; "")</f>
        <v>0</v>
      </c>
      <c r="L28" s="39" t="s">
        <v>10</v>
      </c>
      <c r="M28" s="163">
        <f>COUNTIFS(会員情報入力ｼｰﾄ!$P8:$P207,"&gt;=" &amp; 70,会員情報入力ｼｰﾄ!$P8:$P207, "&lt;=" &amp; 79,会員情報入力ｼｰﾄ!$F8:$F207,"&lt;&gt;" &amp; "", 会員情報入力ｼｰﾄ!$J8:$J207, "&lt;&gt;" &amp; "")</f>
        <v>0</v>
      </c>
      <c r="N28" s="39" t="s">
        <v>10</v>
      </c>
      <c r="O28" s="165">
        <f>COUNTIFS(会員情報入力ｼｰﾄ!$P8:$P207,"&gt;=" &amp; 70,会員情報入力ｼｰﾄ!$P8:$P207, "&lt;=" &amp; 79,会員情報入力ｼｰﾄ!$G8:$G207,"&lt;&gt;" &amp; "", 会員情報入力ｼｰﾄ!$J8:$J207, "&lt;&gt;" &amp; "")</f>
        <v>0</v>
      </c>
      <c r="P28" s="39" t="s">
        <v>10</v>
      </c>
      <c r="Q28" s="163">
        <f>COUNTIFS(会員情報入力ｼｰﾄ!$P8:$P207,"&gt;=" &amp; 70,会員情報入力ｼｰﾄ!$P8:$P207, "&lt;=" &amp; 79,会員情報入力ｼｰﾄ!$F8:$F207,"&lt;&gt;" &amp; "", 会員情報入力ｼｰﾄ!$K8:$K207, "&lt;&gt;" &amp; "")</f>
        <v>0</v>
      </c>
      <c r="R28" s="39" t="s">
        <v>10</v>
      </c>
      <c r="S28" s="165">
        <f>COUNTIFS(会員情報入力ｼｰﾄ!$P8:$P207,"&gt;=" &amp; 70,会員情報入力ｼｰﾄ!$P8:$P207, "&lt;=" &amp; 79,会員情報入力ｼｰﾄ!$G8:$G207,"&lt;&gt;" &amp; "", 会員情報入力ｼｰﾄ!$K8:$K207, "&lt;&gt;" &amp; "")</f>
        <v>0</v>
      </c>
      <c r="T28" s="39" t="s">
        <v>10</v>
      </c>
      <c r="U28" s="163">
        <f>COUNTIFS(会員情報入力ｼｰﾄ!$P8:$P207,"&gt;=" &amp; 70,会員情報入力ｼｰﾄ!$P8:$P207, "&lt;=" &amp; 79,会員情報入力ｼｰﾄ!$F8:$F207,"&lt;&gt;" &amp; "", 会員情報入力ｼｰﾄ!$L8:$L207, "&lt;&gt;" &amp; "")</f>
        <v>0</v>
      </c>
      <c r="V28" s="39" t="s">
        <v>10</v>
      </c>
      <c r="W28" s="165">
        <f>COUNTIFS(会員情報入力ｼｰﾄ!$P8:$P207,"&gt;=" &amp; 70,会員情報入力ｼｰﾄ!$P8:$P207, "&lt;=" &amp; 79,会員情報入力ｼｰﾄ!$G8:$G207,"&lt;&gt;" &amp; "", 会員情報入力ｼｰﾄ!$L8:$L207, "&lt;&gt;" &amp; "")</f>
        <v>0</v>
      </c>
      <c r="X28" s="39" t="s">
        <v>10</v>
      </c>
      <c r="Y28" s="163">
        <f>COUNTIFS(会員情報入力ｼｰﾄ!$P8:$P207,"&gt;=" &amp; 70,会員情報入力ｼｰﾄ!$P8:$P207, "&lt;=" &amp; 79,会員情報入力ｼｰﾄ!$F8:$F207,"&lt;&gt;" &amp; "", 会員情報入力ｼｰﾄ!$M8:$M207, "&lt;&gt;" &amp; "")</f>
        <v>0</v>
      </c>
      <c r="Z28" s="39" t="s">
        <v>10</v>
      </c>
      <c r="AA28" s="165">
        <f>COUNTIFS(会員情報入力ｼｰﾄ!$P8:$P207,"&gt;=" &amp; 70,会員情報入力ｼｰﾄ!$P8:$P207, "&lt;=" &amp; 79,会員情報入力ｼｰﾄ!$G8:$G207,"&lt;&gt;" &amp; "", 会員情報入力ｼｰﾄ!$M8:$M207, "&lt;&gt;" &amp; "")</f>
        <v>0</v>
      </c>
      <c r="AB28" s="39" t="s">
        <v>10</v>
      </c>
    </row>
    <row r="29" spans="1:28" ht="21" customHeight="1" x14ac:dyDescent="0.15">
      <c r="A29" s="5"/>
      <c r="C29" s="263" t="s">
        <v>18</v>
      </c>
      <c r="D29" s="259"/>
      <c r="E29" s="163">
        <f>COUNTIFS(会員情報入力ｼｰﾄ!$P8:$P207,"&gt;=" &amp; 80,会員情報入力ｼｰﾄ!$P8:$P207, "&lt;=" &amp; 89,会員情報入力ｼｰﾄ!$F8:$F207,"&lt;&gt;" &amp; "", 会員情報入力ｼｰﾄ!$H8:$H207, "&lt;&gt;" &amp; "")</f>
        <v>0</v>
      </c>
      <c r="F29" s="39" t="s">
        <v>10</v>
      </c>
      <c r="G29" s="165">
        <f>COUNTIFS(会員情報入力ｼｰﾄ!$P8:$P207,"&gt;=" &amp; 80,会員情報入力ｼｰﾄ!$P8:$P207, "&lt;=" &amp; 89,会員情報入力ｼｰﾄ!$G8:$G207,"&lt;&gt;" &amp; "", 会員情報入力ｼｰﾄ!$H8:$H207, "&lt;&gt;" &amp; "")</f>
        <v>0</v>
      </c>
      <c r="H29" s="39" t="s">
        <v>10</v>
      </c>
      <c r="I29" s="163">
        <f>COUNTIFS(会員情報入力ｼｰﾄ!$P8:$P207,"&gt;=" &amp; 80,会員情報入力ｼｰﾄ!$P8:$P207, "&lt;=" &amp; 89,会員情報入力ｼｰﾄ!$F8:$F207,"&lt;&gt;" &amp; "", 会員情報入力ｼｰﾄ!$I8:$I207, "&lt;&gt;" &amp; "")</f>
        <v>0</v>
      </c>
      <c r="J29" s="39" t="s">
        <v>10</v>
      </c>
      <c r="K29" s="165">
        <f>COUNTIFS(会員情報入力ｼｰﾄ!$P8:$P207,"&gt;=" &amp; 80,会員情報入力ｼｰﾄ!$P8:$P207, "&lt;=" &amp; 89,会員情報入力ｼｰﾄ!$G8:$G207,"&lt;&gt;" &amp; "", 会員情報入力ｼｰﾄ!$I8:$I207, "&lt;&gt;" &amp; "")</f>
        <v>0</v>
      </c>
      <c r="L29" s="39" t="s">
        <v>10</v>
      </c>
      <c r="M29" s="163">
        <f>COUNTIFS(会員情報入力ｼｰﾄ!$P8:$P207,"&gt;=" &amp; 80,会員情報入力ｼｰﾄ!$P8:$P207, "&lt;=" &amp; 89,会員情報入力ｼｰﾄ!$F8:$F207,"&lt;&gt;" &amp; "", 会員情報入力ｼｰﾄ!$J8:$J207, "&lt;&gt;" &amp; "")</f>
        <v>0</v>
      </c>
      <c r="N29" s="39" t="s">
        <v>10</v>
      </c>
      <c r="O29" s="165">
        <f>COUNTIFS(会員情報入力ｼｰﾄ!$P8:$P207,"&gt;=" &amp; 80,会員情報入力ｼｰﾄ!$P8:$P207, "&lt;=" &amp; 89,会員情報入力ｼｰﾄ!$G8:$G207,"&lt;&gt;" &amp; "", 会員情報入力ｼｰﾄ!$J8:$J207, "&lt;&gt;" &amp; "")</f>
        <v>0</v>
      </c>
      <c r="P29" s="39" t="s">
        <v>10</v>
      </c>
      <c r="Q29" s="163">
        <f>COUNTIFS(会員情報入力ｼｰﾄ!$P8:$P207,"&gt;=" &amp; 80,会員情報入力ｼｰﾄ!$P8:$P207, "&lt;=" &amp; 89,会員情報入力ｼｰﾄ!$F8:$F207,"&lt;&gt;" &amp; "", 会員情報入力ｼｰﾄ!$K8:$K207, "&lt;&gt;" &amp; "")</f>
        <v>0</v>
      </c>
      <c r="R29" s="39" t="s">
        <v>10</v>
      </c>
      <c r="S29" s="165">
        <f>COUNTIFS(会員情報入力ｼｰﾄ!$P8:$P207,"&gt;=" &amp; 80,会員情報入力ｼｰﾄ!$P8:$P207, "&lt;=" &amp; 89,会員情報入力ｼｰﾄ!$G8:$G207,"&lt;&gt;" &amp; "", 会員情報入力ｼｰﾄ!$K8:$K207, "&lt;&gt;" &amp; "")</f>
        <v>0</v>
      </c>
      <c r="T29" s="39" t="s">
        <v>10</v>
      </c>
      <c r="U29" s="163">
        <f>COUNTIFS(会員情報入力ｼｰﾄ!$P8:$P207,"&gt;=" &amp; 80,会員情報入力ｼｰﾄ!$P8:$P207, "&lt;=" &amp; 89,会員情報入力ｼｰﾄ!$F8:$F207,"&lt;&gt;" &amp; "", 会員情報入力ｼｰﾄ!$L8:$L207, "&lt;&gt;" &amp; "")</f>
        <v>0</v>
      </c>
      <c r="V29" s="39" t="s">
        <v>10</v>
      </c>
      <c r="W29" s="165">
        <f>COUNTIFS(会員情報入力ｼｰﾄ!$P8:$P207,"&gt;=" &amp; 80,会員情報入力ｼｰﾄ!$P8:$P207, "&lt;=" &amp; 89,会員情報入力ｼｰﾄ!$G8:$G207,"&lt;&gt;" &amp; "", 会員情報入力ｼｰﾄ!$L8:$L207, "&lt;&gt;" &amp; "")</f>
        <v>0</v>
      </c>
      <c r="X29" s="39" t="s">
        <v>10</v>
      </c>
      <c r="Y29" s="163">
        <f>COUNTIFS(会員情報入力ｼｰﾄ!$P8:$P207,"&gt;=" &amp; 80,会員情報入力ｼｰﾄ!$P8:$P207, "&lt;=" &amp; 89,会員情報入力ｼｰﾄ!$F8:$F207,"&lt;&gt;" &amp; "", 会員情報入力ｼｰﾄ!$M8:$M207, "&lt;&gt;" &amp; "")</f>
        <v>0</v>
      </c>
      <c r="Z29" s="39" t="s">
        <v>10</v>
      </c>
      <c r="AA29" s="165">
        <f>COUNTIFS(会員情報入力ｼｰﾄ!$P8:$P207,"&gt;=" &amp; 80,会員情報入力ｼｰﾄ!$P8:$P207, "&lt;=" &amp; 89,会員情報入力ｼｰﾄ!$G8:$G207,"&lt;&gt;" &amp; "", 会員情報入力ｼｰﾄ!$M8:$M207, "&lt;&gt;" &amp; "")</f>
        <v>0</v>
      </c>
      <c r="AB29" s="39" t="s">
        <v>10</v>
      </c>
    </row>
    <row r="30" spans="1:28" ht="21" customHeight="1" x14ac:dyDescent="0.15">
      <c r="A30" s="5"/>
      <c r="C30" s="263" t="s">
        <v>29</v>
      </c>
      <c r="D30" s="259"/>
      <c r="E30" s="163">
        <f>COUNTIFS(会員情報入力ｼｰﾄ!$P8:$P207,"&gt;=" &amp; 90,会員情報入力ｼｰﾄ!$F8:$F207,"&lt;&gt;" &amp; "", 会員情報入力ｼｰﾄ!$H8:$H207, "&lt;&gt;" &amp; "")</f>
        <v>0</v>
      </c>
      <c r="F30" s="39" t="s">
        <v>10</v>
      </c>
      <c r="G30" s="165">
        <f>COUNTIFS(会員情報入力ｼｰﾄ!$P8:$P207,"&gt;=" &amp; 90,会員情報入力ｼｰﾄ!$G8:$G207,"&lt;&gt;" &amp; "", 会員情報入力ｼｰﾄ!$H8:$H207, "&lt;&gt;" &amp; "")</f>
        <v>0</v>
      </c>
      <c r="H30" s="39" t="s">
        <v>10</v>
      </c>
      <c r="I30" s="163">
        <f>COUNTIFS(会員情報入力ｼｰﾄ!$P8:$P207,"&gt;=" &amp; 90,会員情報入力ｼｰﾄ!$F8:$F207,"&lt;&gt;" &amp; "", 会員情報入力ｼｰﾄ!$I8:$I207, "&lt;&gt;" &amp; "")</f>
        <v>0</v>
      </c>
      <c r="J30" s="39" t="s">
        <v>10</v>
      </c>
      <c r="K30" s="165">
        <f>COUNTIFS(会員情報入力ｼｰﾄ!$P8:$P207,"&gt;=" &amp; 90,会員情報入力ｼｰﾄ!$G8:$G207,"&lt;&gt;" &amp; "", 会員情報入力ｼｰﾄ!$I8:$I207, "&lt;&gt;" &amp; "")</f>
        <v>0</v>
      </c>
      <c r="L30" s="39" t="s">
        <v>10</v>
      </c>
      <c r="M30" s="163">
        <f>COUNTIFS(会員情報入力ｼｰﾄ!$P8:$P207,"&gt;=" &amp; 90,会員情報入力ｼｰﾄ!$F8:$F207,"&lt;&gt;" &amp; "", 会員情報入力ｼｰﾄ!$J8:$J207, "&lt;&gt;" &amp; "")</f>
        <v>0</v>
      </c>
      <c r="N30" s="39" t="s">
        <v>10</v>
      </c>
      <c r="O30" s="165">
        <f>COUNTIFS(会員情報入力ｼｰﾄ!$P8:$P207,"&gt;=" &amp; 90,会員情報入力ｼｰﾄ!$G8:$G207,"&lt;&gt;" &amp; "", 会員情報入力ｼｰﾄ!$J8:$J207, "&lt;&gt;" &amp; "")</f>
        <v>0</v>
      </c>
      <c r="P30" s="39" t="s">
        <v>10</v>
      </c>
      <c r="Q30" s="163">
        <f>COUNTIFS(会員情報入力ｼｰﾄ!$P8:$P207,"&gt;=" &amp; 90,会員情報入力ｼｰﾄ!$F8:$F207,"&lt;&gt;" &amp; "", 会員情報入力ｼｰﾄ!$K8:$K207, "&lt;&gt;" &amp; "")</f>
        <v>0</v>
      </c>
      <c r="R30" s="39" t="s">
        <v>10</v>
      </c>
      <c r="S30" s="165">
        <f>COUNTIFS(会員情報入力ｼｰﾄ!$P8:$P207,"&gt;=" &amp; 90,会員情報入力ｼｰﾄ!$G8:$G207,"&lt;&gt;" &amp; "", 会員情報入力ｼｰﾄ!$K8:$K207, "&lt;&gt;" &amp; "")</f>
        <v>0</v>
      </c>
      <c r="T30" s="39" t="s">
        <v>10</v>
      </c>
      <c r="U30" s="163">
        <f>COUNTIFS(会員情報入力ｼｰﾄ!$P8:$P207,"&gt;=" &amp; 90,会員情報入力ｼｰﾄ!$F8:$F207,"&lt;&gt;" &amp; "", 会員情報入力ｼｰﾄ!$L8:$L207, "&lt;&gt;" &amp; "")</f>
        <v>0</v>
      </c>
      <c r="V30" s="39" t="s">
        <v>10</v>
      </c>
      <c r="W30" s="165">
        <f>COUNTIFS(会員情報入力ｼｰﾄ!$P8:$P207,"&gt;=" &amp; 90,会員情報入力ｼｰﾄ!$G8:$G207,"&lt;&gt;" &amp; "", 会員情報入力ｼｰﾄ!$L8:$L207, "&lt;&gt;" &amp; "")</f>
        <v>0</v>
      </c>
      <c r="X30" s="39" t="s">
        <v>10</v>
      </c>
      <c r="Y30" s="163">
        <f>COUNTIFS(会員情報入力ｼｰﾄ!$P8:$P207,"&gt;=" &amp; 90,会員情報入力ｼｰﾄ!$F8:$F207,"&lt;&gt;" &amp; "", 会員情報入力ｼｰﾄ!$M8:$M207, "&lt;&gt;" &amp; "")</f>
        <v>0</v>
      </c>
      <c r="Z30" s="39" t="s">
        <v>10</v>
      </c>
      <c r="AA30" s="165">
        <f>COUNTIFS(会員情報入力ｼｰﾄ!$P8:$P207,"&gt;=" &amp; 90,会員情報入力ｼｰﾄ!$G8:$G207,"&lt;&gt;" &amp; "", 会員情報入力ｼｰﾄ!$M8:$M207, "&lt;&gt;" &amp; "")</f>
        <v>0</v>
      </c>
      <c r="AB30" s="39" t="s">
        <v>10</v>
      </c>
    </row>
    <row r="31" spans="1:28" ht="9.4" customHeight="1" x14ac:dyDescent="0.15">
      <c r="A31" s="5"/>
      <c r="C31" s="5"/>
      <c r="D31" s="15"/>
      <c r="E31" s="15"/>
      <c r="F31" s="40"/>
      <c r="G31" s="15"/>
      <c r="H31" s="40"/>
      <c r="I31" s="15"/>
      <c r="J31" s="40"/>
      <c r="K31" s="15"/>
      <c r="L31" s="40"/>
      <c r="M31" s="15"/>
      <c r="N31" s="40"/>
      <c r="O31" s="15"/>
      <c r="P31" s="40"/>
      <c r="Q31" s="15"/>
      <c r="R31" s="40"/>
      <c r="S31" s="15"/>
      <c r="T31" s="40"/>
      <c r="U31" s="15"/>
      <c r="V31" s="40"/>
      <c r="W31" s="15"/>
      <c r="X31" s="40"/>
      <c r="Y31" s="15"/>
      <c r="Z31" s="40"/>
      <c r="AA31" s="15"/>
      <c r="AB31" s="40"/>
    </row>
    <row r="32" spans="1:28" ht="21" customHeight="1" x14ac:dyDescent="0.15">
      <c r="A32" s="5"/>
      <c r="C32" s="316" t="s">
        <v>70</v>
      </c>
      <c r="D32" s="317"/>
      <c r="E32" s="163">
        <f>SUM(E23:E30)</f>
        <v>0</v>
      </c>
      <c r="F32" s="39" t="s">
        <v>10</v>
      </c>
      <c r="G32" s="163">
        <f>SUM(G23:G30)</f>
        <v>0</v>
      </c>
      <c r="H32" s="39" t="s">
        <v>10</v>
      </c>
      <c r="I32" s="163">
        <f>SUM(I23:I30)</f>
        <v>0</v>
      </c>
      <c r="J32" s="39" t="s">
        <v>10</v>
      </c>
      <c r="K32" s="163">
        <f>SUM(K23:K30)</f>
        <v>0</v>
      </c>
      <c r="L32" s="39" t="s">
        <v>10</v>
      </c>
      <c r="M32" s="163">
        <f>SUM(M23:M30)</f>
        <v>0</v>
      </c>
      <c r="N32" s="39" t="s">
        <v>10</v>
      </c>
      <c r="O32" s="163">
        <f>SUM(O23:O30)</f>
        <v>0</v>
      </c>
      <c r="P32" s="39" t="s">
        <v>10</v>
      </c>
      <c r="Q32" s="163">
        <f>SUM(Q23:Q30)</f>
        <v>0</v>
      </c>
      <c r="R32" s="39" t="s">
        <v>10</v>
      </c>
      <c r="S32" s="163">
        <f>SUM(S23:S30)</f>
        <v>0</v>
      </c>
      <c r="T32" s="39" t="s">
        <v>10</v>
      </c>
      <c r="U32" s="163">
        <f>SUM(U23:U30)</f>
        <v>0</v>
      </c>
      <c r="V32" s="39" t="s">
        <v>10</v>
      </c>
      <c r="W32" s="163">
        <f>SUM(W23:W30)</f>
        <v>0</v>
      </c>
      <c r="X32" s="39" t="s">
        <v>10</v>
      </c>
      <c r="Y32" s="163">
        <f>SUM(Y23:Y30)</f>
        <v>0</v>
      </c>
      <c r="Z32" s="39" t="s">
        <v>10</v>
      </c>
      <c r="AA32" s="163">
        <f>SUM(AA23:AA30)</f>
        <v>0</v>
      </c>
      <c r="AB32" s="39" t="s">
        <v>10</v>
      </c>
    </row>
    <row r="33" spans="1:28" ht="9.4" customHeight="1" thickBot="1" x14ac:dyDescent="0.2">
      <c r="A33" s="5"/>
      <c r="C33" s="5"/>
      <c r="D33" s="15"/>
      <c r="E33" s="15"/>
      <c r="F33" s="40"/>
      <c r="G33" s="15"/>
      <c r="H33" s="40"/>
      <c r="I33" s="15"/>
      <c r="J33" s="40"/>
      <c r="K33" s="15"/>
      <c r="L33" s="40"/>
      <c r="M33" s="15"/>
      <c r="N33" s="40"/>
      <c r="O33" s="15"/>
      <c r="P33" s="40"/>
      <c r="Q33" s="15"/>
      <c r="R33" s="40"/>
      <c r="S33" s="15"/>
      <c r="T33" s="40"/>
      <c r="U33" s="15"/>
      <c r="V33" s="40"/>
      <c r="W33" s="15"/>
      <c r="X33" s="40"/>
      <c r="Y33" s="15"/>
      <c r="Z33" s="40"/>
      <c r="AA33" s="15"/>
      <c r="AB33" s="40"/>
    </row>
    <row r="34" spans="1:28" ht="21" customHeight="1" thickBot="1" x14ac:dyDescent="0.2">
      <c r="A34" s="5"/>
      <c r="C34" s="5"/>
      <c r="D34" s="15"/>
      <c r="E34" s="329" t="s">
        <v>11</v>
      </c>
      <c r="F34" s="330"/>
      <c r="G34" s="166">
        <f>E32+G32</f>
        <v>0</v>
      </c>
      <c r="H34" s="41" t="s">
        <v>10</v>
      </c>
      <c r="I34" s="318" t="s">
        <v>73</v>
      </c>
      <c r="J34" s="319"/>
      <c r="K34" s="167">
        <f>I32+K32</f>
        <v>0</v>
      </c>
      <c r="L34" s="41" t="s">
        <v>10</v>
      </c>
      <c r="M34" s="331" t="s">
        <v>63</v>
      </c>
      <c r="N34" s="330"/>
      <c r="O34" s="167">
        <f>M32+O32</f>
        <v>0</v>
      </c>
      <c r="P34" s="41" t="s">
        <v>10</v>
      </c>
      <c r="Q34" s="331" t="s">
        <v>64</v>
      </c>
      <c r="R34" s="330"/>
      <c r="S34" s="167">
        <f>Q32+S32</f>
        <v>0</v>
      </c>
      <c r="T34" s="41" t="s">
        <v>10</v>
      </c>
      <c r="U34" s="331" t="s">
        <v>65</v>
      </c>
      <c r="V34" s="330"/>
      <c r="W34" s="167">
        <f>U32+W32</f>
        <v>0</v>
      </c>
      <c r="X34" s="41" t="s">
        <v>10</v>
      </c>
      <c r="Y34" s="314" t="s">
        <v>20</v>
      </c>
      <c r="Z34" s="315"/>
      <c r="AA34" s="167">
        <f>Y32+AA32</f>
        <v>0</v>
      </c>
      <c r="AB34" s="41" t="s">
        <v>10</v>
      </c>
    </row>
    <row r="35" spans="1:28" ht="8.65" customHeight="1" x14ac:dyDescent="0.15">
      <c r="A35" s="6"/>
    </row>
    <row r="36" spans="1:28" ht="21" customHeight="1" x14ac:dyDescent="0.15">
      <c r="A36" s="5"/>
      <c r="C36" s="13" t="s">
        <v>69</v>
      </c>
      <c r="D36" s="5"/>
      <c r="E36" s="5"/>
    </row>
    <row r="37" spans="1:28" ht="34.5" customHeight="1" thickBot="1" x14ac:dyDescent="0.2">
      <c r="A37" s="5"/>
      <c r="C37" s="19" t="s">
        <v>24</v>
      </c>
      <c r="D37" s="25"/>
      <c r="E37" s="29"/>
      <c r="F37" s="244" t="s">
        <v>11</v>
      </c>
      <c r="G37" s="240"/>
      <c r="H37" s="15"/>
      <c r="I37" s="15"/>
      <c r="J37" s="245" t="s">
        <v>74</v>
      </c>
      <c r="K37" s="246"/>
      <c r="L37" s="15"/>
      <c r="M37" s="15"/>
      <c r="N37" s="239" t="s">
        <v>66</v>
      </c>
      <c r="O37" s="240"/>
      <c r="P37" s="15"/>
      <c r="Q37" s="15"/>
      <c r="R37" s="239" t="s">
        <v>67</v>
      </c>
      <c r="S37" s="240"/>
      <c r="T37" s="15"/>
      <c r="U37" s="15"/>
      <c r="V37" s="239" t="s">
        <v>68</v>
      </c>
      <c r="W37" s="240"/>
      <c r="X37" s="15"/>
      <c r="Y37" s="15"/>
      <c r="Z37" s="239" t="s">
        <v>20</v>
      </c>
      <c r="AA37" s="240"/>
      <c r="AB37" s="5"/>
    </row>
    <row r="38" spans="1:28" ht="21" customHeight="1" thickTop="1" x14ac:dyDescent="0.15">
      <c r="A38" s="5"/>
      <c r="C38" s="27" t="s">
        <v>80</v>
      </c>
      <c r="D38" s="28"/>
      <c r="E38" s="30"/>
      <c r="F38" s="159">
        <f>COUNTIFS(会員情報入力ｼｰﾄ!$O8:$O207,"&lt;" &amp; 1, 会員情報入力ｼｰﾄ!$H8:$H207, "&lt;&gt;" &amp; "" )</f>
        <v>0</v>
      </c>
      <c r="G38" s="42" t="s">
        <v>10</v>
      </c>
      <c r="H38" s="9"/>
      <c r="I38" s="9"/>
      <c r="J38" s="161">
        <f>COUNTIFS(会員情報入力ｼｰﾄ!$O8:$O207,"&lt;" &amp; 1, 会員情報入力ｼｰﾄ!$I8:$I207, "&lt;&gt;" &amp; "" )</f>
        <v>0</v>
      </c>
      <c r="K38" s="42" t="s">
        <v>10</v>
      </c>
      <c r="L38" s="9"/>
      <c r="M38" s="9"/>
      <c r="N38" s="161">
        <f>COUNTIFS(会員情報入力ｼｰﾄ!$O8:$O207,"&lt;" &amp; 1, 会員情報入力ｼｰﾄ!$J8:$J207, "&lt;&gt;" &amp; "" )</f>
        <v>0</v>
      </c>
      <c r="O38" s="42" t="s">
        <v>10</v>
      </c>
      <c r="P38" s="9"/>
      <c r="Q38" s="9"/>
      <c r="R38" s="161">
        <f>COUNTIFS(会員情報入力ｼｰﾄ!$O8:$O207,"&lt;" &amp; 1, 会員情報入力ｼｰﾄ!$K8:$K207, "&lt;&gt;" &amp; "" )</f>
        <v>0</v>
      </c>
      <c r="S38" s="42" t="s">
        <v>10</v>
      </c>
      <c r="T38" s="9"/>
      <c r="U38" s="9"/>
      <c r="V38" s="161">
        <f>COUNTIFS(会員情報入力ｼｰﾄ!$O8:$O207,"&lt;" &amp; 1, 会員情報入力ｼｰﾄ!$L8:$L207, "&lt;&gt;" &amp; "" )</f>
        <v>0</v>
      </c>
      <c r="W38" s="42" t="s">
        <v>10</v>
      </c>
      <c r="X38" s="9"/>
      <c r="Y38" s="9"/>
      <c r="Z38" s="161">
        <f>COUNTIFS(会員情報入力ｼｰﾄ!$O8:$O207,"&lt;" &amp; 1, 会員情報入力ｼｰﾄ!$M8:$M207, "&lt;&gt;" &amp; "" )</f>
        <v>0</v>
      </c>
      <c r="AA38" s="42" t="s">
        <v>10</v>
      </c>
    </row>
    <row r="39" spans="1:28" ht="21" customHeight="1" x14ac:dyDescent="0.15">
      <c r="A39" s="47"/>
      <c r="C39" s="12" t="s">
        <v>79</v>
      </c>
      <c r="D39" s="48"/>
      <c r="E39" s="49"/>
      <c r="F39" s="160">
        <f>COUNTIFS(会員情報入力ｼｰﾄ!$O8:$O207,"&gt;=" &amp; 1,会員情報入力ｼｰﾄ!$O8:$O207,"&lt;=" &amp; 3, 会員情報入力ｼｰﾄ!$H8:$H207, "&lt;&gt;" &amp; "" )</f>
        <v>0</v>
      </c>
      <c r="G39" s="42" t="s">
        <v>10</v>
      </c>
      <c r="H39" s="9"/>
      <c r="I39" s="9"/>
      <c r="J39" s="162">
        <f>COUNTIFS(会員情報入力ｼｰﾄ!$O8:$O207,"&gt;=" &amp; 1,会員情報入力ｼｰﾄ!$O8:$O207,"&lt;=" &amp; 3, 会員情報入力ｼｰﾄ!$I8:$I207, "&lt;&gt;" &amp; "" )</f>
        <v>0</v>
      </c>
      <c r="K39" s="42" t="s">
        <v>10</v>
      </c>
      <c r="L39" s="9"/>
      <c r="M39" s="9"/>
      <c r="N39" s="162">
        <f>COUNTIFS(会員情報入力ｼｰﾄ!$O8:$O207,"&gt;=" &amp; 1,会員情報入力ｼｰﾄ!$O8:$O207,"&lt;=" &amp; 3, 会員情報入力ｼｰﾄ!$J8:$J207, "&lt;&gt;" &amp; "" )</f>
        <v>0</v>
      </c>
      <c r="O39" s="42" t="s">
        <v>10</v>
      </c>
      <c r="P39" s="9"/>
      <c r="Q39" s="9"/>
      <c r="R39" s="162">
        <f>COUNTIFS(会員情報入力ｼｰﾄ!$O8:$O207,"&gt;=" &amp; 1,会員情報入力ｼｰﾄ!$O8:$O207,"&lt;=" &amp; 3, 会員情報入力ｼｰﾄ!$K8:$K207, "&lt;&gt;" &amp; "" )</f>
        <v>0</v>
      </c>
      <c r="S39" s="42" t="s">
        <v>10</v>
      </c>
      <c r="T39" s="9"/>
      <c r="U39" s="9"/>
      <c r="V39" s="162">
        <f>COUNTIFS(会員情報入力ｼｰﾄ!$O8:$O207,"&gt;=" &amp; 1,会員情報入力ｼｰﾄ!$O8:$O207,"&lt;=" &amp; 3, 会員情報入力ｼｰﾄ!$L8:$L207, "&lt;&gt;" &amp; "" )</f>
        <v>0</v>
      </c>
      <c r="W39" s="42" t="s">
        <v>10</v>
      </c>
      <c r="X39" s="9"/>
      <c r="Y39" s="9"/>
      <c r="Z39" s="162">
        <f>COUNTIFS(会員情報入力ｼｰﾄ!$O8:$O207,"&gt;=" &amp; 1,会員情報入力ｼｰﾄ!$O8:$O207,"&lt;=" &amp; 3, 会員情報入力ｼｰﾄ!$M8:$M207, "&lt;&gt;" &amp; "" )</f>
        <v>0</v>
      </c>
      <c r="AA39" s="42" t="s">
        <v>10</v>
      </c>
    </row>
    <row r="40" spans="1:28" ht="21" customHeight="1" x14ac:dyDescent="0.15">
      <c r="A40" s="5"/>
      <c r="C40" s="11" t="s">
        <v>35</v>
      </c>
      <c r="D40" s="10"/>
      <c r="E40" s="31"/>
      <c r="F40" s="160">
        <f>COUNTIFS(会員情報入力ｼｰﾄ!$O8:$O207,"&gt;=" &amp; 4,会員情報入力ｼｰﾄ!$O8:$O207,"&lt;=" &amp; 5, 会員情報入力ｼｰﾄ!$H8:$H207, "&lt;&gt;" &amp; "" )</f>
        <v>0</v>
      </c>
      <c r="G40" s="43" t="s">
        <v>10</v>
      </c>
      <c r="H40" s="9"/>
      <c r="I40" s="9"/>
      <c r="J40" s="162">
        <f>COUNTIFS(会員情報入力ｼｰﾄ!$O8:$O207,"&gt;=" &amp; 4,会員情報入力ｼｰﾄ!$O8:$O207,"&lt;=" &amp; 5, 会員情報入力ｼｰﾄ!$I8:$I207, "&lt;&gt;" &amp; "" )</f>
        <v>0</v>
      </c>
      <c r="K40" s="43" t="s">
        <v>10</v>
      </c>
      <c r="L40" s="9"/>
      <c r="M40" s="9"/>
      <c r="N40" s="162">
        <f>COUNTIFS(会員情報入力ｼｰﾄ!$O8:$O207,"&gt;=" &amp; 4,会員情報入力ｼｰﾄ!$O8:$O207,"&lt;=" &amp; 5, 会員情報入力ｼｰﾄ!$J8:$J207, "&lt;&gt;" &amp; "" )</f>
        <v>0</v>
      </c>
      <c r="O40" s="43" t="s">
        <v>10</v>
      </c>
      <c r="P40" s="9"/>
      <c r="Q40" s="9"/>
      <c r="R40" s="162">
        <f>COUNTIFS(会員情報入力ｼｰﾄ!$O8:$O207,"&gt;=" &amp; 4,会員情報入力ｼｰﾄ!$O8:$O207,"&lt;=" &amp; 5, 会員情報入力ｼｰﾄ!$K8:$K207, "&lt;&gt;" &amp; "" )</f>
        <v>0</v>
      </c>
      <c r="S40" s="43" t="s">
        <v>10</v>
      </c>
      <c r="T40" s="9"/>
      <c r="U40" s="9"/>
      <c r="V40" s="162">
        <f>COUNTIFS(会員情報入力ｼｰﾄ!$O8:$O207,"&gt;=" &amp; 4,会員情報入力ｼｰﾄ!$O8:$O207,"&lt;=" &amp; 5, 会員情報入力ｼｰﾄ!$L8:$L207, "&lt;&gt;" &amp; "" )</f>
        <v>0</v>
      </c>
      <c r="W40" s="43" t="s">
        <v>10</v>
      </c>
      <c r="X40" s="9"/>
      <c r="Y40" s="9"/>
      <c r="Z40" s="162">
        <f>COUNTIFS(会員情報入力ｼｰﾄ!$O8:$O207,"&gt;=" &amp; 4,会員情報入力ｼｰﾄ!$O8:$O207,"&lt;=" &amp; 5, 会員情報入力ｼｰﾄ!$M8:$M207, "&lt;&gt;" &amp; "" )</f>
        <v>0</v>
      </c>
      <c r="AA40" s="43" t="s">
        <v>10</v>
      </c>
    </row>
    <row r="41" spans="1:28" ht="21" customHeight="1" x14ac:dyDescent="0.15">
      <c r="A41" s="5"/>
      <c r="C41" s="11" t="s">
        <v>36</v>
      </c>
      <c r="D41" s="10"/>
      <c r="E41" s="31"/>
      <c r="F41" s="160">
        <f>COUNTIFS(会員情報入力ｼｰﾄ!$O8:$O207,"&gt;=" &amp; 6,会員情報入力ｼｰﾄ!$O8:$O207,"&lt;=" &amp; 9, 会員情報入力ｼｰﾄ!$H8:$H207, "&lt;&gt;" &amp; "" )</f>
        <v>0</v>
      </c>
      <c r="G41" s="43" t="s">
        <v>10</v>
      </c>
      <c r="H41" s="9"/>
      <c r="I41" s="9"/>
      <c r="J41" s="162">
        <f>COUNTIFS(会員情報入力ｼｰﾄ!$O8:$O207,"&gt;=" &amp; 6,会員情報入力ｼｰﾄ!$O8:$O207,"&lt;=" &amp; 9, 会員情報入力ｼｰﾄ!$I8:$I207, "&lt;&gt;" &amp; "" )</f>
        <v>0</v>
      </c>
      <c r="K41" s="43" t="s">
        <v>10</v>
      </c>
      <c r="L41" s="9"/>
      <c r="M41" s="9"/>
      <c r="N41" s="162">
        <f>COUNTIFS(会員情報入力ｼｰﾄ!$O8:$O207,"&gt;=" &amp; 6,会員情報入力ｼｰﾄ!$O8:$O207,"&lt;=" &amp; 9, 会員情報入力ｼｰﾄ!$J8:$J207, "&lt;&gt;" &amp; "" )</f>
        <v>0</v>
      </c>
      <c r="O41" s="43" t="s">
        <v>10</v>
      </c>
      <c r="P41" s="9"/>
      <c r="Q41" s="9"/>
      <c r="R41" s="162">
        <f>COUNTIFS(会員情報入力ｼｰﾄ!$O8:$O207,"&gt;=" &amp; 6,会員情報入力ｼｰﾄ!$O8:$O207,"&lt;=" &amp; 9, 会員情報入力ｼｰﾄ!$K8:$K207, "&lt;&gt;" &amp; "" )</f>
        <v>0</v>
      </c>
      <c r="S41" s="43" t="s">
        <v>10</v>
      </c>
      <c r="T41" s="9"/>
      <c r="U41" s="9"/>
      <c r="V41" s="162">
        <f>COUNTIFS(会員情報入力ｼｰﾄ!$O8:$O207,"&gt;=" &amp; 6,会員情報入力ｼｰﾄ!$O8:$O207,"&lt;=" &amp; 9, 会員情報入力ｼｰﾄ!$L8:$L207, "&lt;&gt;" &amp; "" )</f>
        <v>0</v>
      </c>
      <c r="W41" s="43" t="s">
        <v>10</v>
      </c>
      <c r="X41" s="9"/>
      <c r="Y41" s="9"/>
      <c r="Z41" s="162">
        <f>COUNTIFS(会員情報入力ｼｰﾄ!$O8:$O207,"&gt;=" &amp; 6,会員情報入力ｼｰﾄ!$O8:$O207,"&lt;=" &amp; 9, 会員情報入力ｼｰﾄ!$M8:$M207, "&lt;&gt;" &amp; "" )</f>
        <v>0</v>
      </c>
      <c r="AA41" s="43" t="s">
        <v>10</v>
      </c>
    </row>
    <row r="42" spans="1:28" ht="21" customHeight="1" x14ac:dyDescent="0.15">
      <c r="A42" s="5"/>
      <c r="C42" s="11" t="s">
        <v>30</v>
      </c>
      <c r="D42" s="10"/>
      <c r="E42" s="31"/>
      <c r="F42" s="160">
        <f>COUNTIFS(会員情報入力ｼｰﾄ!$O8:$O207,"&gt;=" &amp; 10,会員情報入力ｼｰﾄ!$O8:$O207,"&lt;=" &amp; 14, 会員情報入力ｼｰﾄ!$H8:$H207, "&lt;&gt;" &amp; "" )</f>
        <v>0</v>
      </c>
      <c r="G42" s="43" t="s">
        <v>10</v>
      </c>
      <c r="H42" s="9"/>
      <c r="I42" s="9"/>
      <c r="J42" s="162">
        <f>COUNTIFS(会員情報入力ｼｰﾄ!$O8:$O207,"&gt;=" &amp; 10,会員情報入力ｼｰﾄ!$O8:$O207,"&lt;=" &amp; 14, 会員情報入力ｼｰﾄ!$I8:$I207, "&lt;&gt;" &amp; "" )</f>
        <v>0</v>
      </c>
      <c r="K42" s="43" t="s">
        <v>10</v>
      </c>
      <c r="L42" s="9"/>
      <c r="M42" s="9"/>
      <c r="N42" s="162">
        <f>COUNTIFS(会員情報入力ｼｰﾄ!$O8:$O207,"&gt;=" &amp; 10,会員情報入力ｼｰﾄ!$O8:$O207,"&lt;=" &amp; 14, 会員情報入力ｼｰﾄ!$J8:$J207, "&lt;&gt;" &amp; "" )</f>
        <v>0</v>
      </c>
      <c r="O42" s="43" t="s">
        <v>10</v>
      </c>
      <c r="P42" s="9"/>
      <c r="Q42" s="9"/>
      <c r="R42" s="162">
        <f>COUNTIFS(会員情報入力ｼｰﾄ!$O8:$O207,"&gt;=" &amp; 10,会員情報入力ｼｰﾄ!$O8:$O207,"&lt;=" &amp; 14, 会員情報入力ｼｰﾄ!$K8:$K207, "&lt;&gt;" &amp; "" )</f>
        <v>0</v>
      </c>
      <c r="S42" s="43" t="s">
        <v>10</v>
      </c>
      <c r="T42" s="9"/>
      <c r="U42" s="9"/>
      <c r="V42" s="162">
        <f>COUNTIFS(会員情報入力ｼｰﾄ!$O8:$O207,"&gt;=" &amp; 10,会員情報入力ｼｰﾄ!$O8:$O207,"&lt;=" &amp; 14, 会員情報入力ｼｰﾄ!$L8:$L207, "&lt;&gt;" &amp; "" )</f>
        <v>0</v>
      </c>
      <c r="W42" s="43" t="s">
        <v>10</v>
      </c>
      <c r="X42" s="9"/>
      <c r="Y42" s="9"/>
      <c r="Z42" s="162">
        <f>COUNTIFS(会員情報入力ｼｰﾄ!$O8:$O207,"&gt;=" &amp; 10,会員情報入力ｼｰﾄ!$O8:$O207,"&lt;=" &amp; 14, 会員情報入力ｼｰﾄ!$M8:$M207, "&lt;&gt;" &amp; "" )</f>
        <v>0</v>
      </c>
      <c r="AA42" s="43" t="s">
        <v>10</v>
      </c>
    </row>
    <row r="43" spans="1:28" ht="21" customHeight="1" x14ac:dyDescent="0.15">
      <c r="A43" s="5"/>
      <c r="C43" s="11" t="s">
        <v>34</v>
      </c>
      <c r="D43" s="10"/>
      <c r="E43" s="31"/>
      <c r="F43" s="160">
        <f>COUNTIFS(会員情報入力ｼｰﾄ!$O8:$O207,"&gt;=" &amp; 15,会員情報入力ｼｰﾄ!$O8:$O207,"&lt;=" &amp; 19, 会員情報入力ｼｰﾄ!$H8:$H207, "&lt;&gt;" &amp; "" )</f>
        <v>0</v>
      </c>
      <c r="G43" s="43" t="s">
        <v>10</v>
      </c>
      <c r="H43" s="9"/>
      <c r="I43" s="9"/>
      <c r="J43" s="162">
        <f>COUNTIFS(会員情報入力ｼｰﾄ!$O8:$O207,"&gt;=" &amp; 15,会員情報入力ｼｰﾄ!$O8:$O207,"&lt;=" &amp; 19, 会員情報入力ｼｰﾄ!$I8:$I207, "&lt;&gt;" &amp; "" )</f>
        <v>0</v>
      </c>
      <c r="K43" s="43" t="s">
        <v>10</v>
      </c>
      <c r="L43" s="9"/>
      <c r="M43" s="9"/>
      <c r="N43" s="162">
        <f>COUNTIFS(会員情報入力ｼｰﾄ!$O8:$O207,"&gt;=" &amp; 15,会員情報入力ｼｰﾄ!$O8:$O207,"&lt;=" &amp; 19, 会員情報入力ｼｰﾄ!$J8:$J207, "&lt;&gt;" &amp; "" )</f>
        <v>0</v>
      </c>
      <c r="O43" s="43" t="s">
        <v>10</v>
      </c>
      <c r="P43" s="9"/>
      <c r="Q43" s="9"/>
      <c r="R43" s="162">
        <f>COUNTIFS(会員情報入力ｼｰﾄ!$O8:$O207,"&gt;=" &amp; 15,会員情報入力ｼｰﾄ!$O8:$O207,"&lt;=" &amp; 19, 会員情報入力ｼｰﾄ!$K8:$K207, "&lt;&gt;" &amp; "" )</f>
        <v>0</v>
      </c>
      <c r="S43" s="43" t="s">
        <v>10</v>
      </c>
      <c r="T43" s="9"/>
      <c r="U43" s="9"/>
      <c r="V43" s="162">
        <f>COUNTIFS(会員情報入力ｼｰﾄ!$O8:$O207,"&gt;=" &amp; 15,会員情報入力ｼｰﾄ!$O8:$O207,"&lt;=" &amp; 19, 会員情報入力ｼｰﾄ!$L8:$L207, "&lt;&gt;" &amp; "" )</f>
        <v>0</v>
      </c>
      <c r="W43" s="43" t="s">
        <v>10</v>
      </c>
      <c r="X43" s="9"/>
      <c r="Y43" s="9"/>
      <c r="Z43" s="162">
        <f>COUNTIFS(会員情報入力ｼｰﾄ!$O8:$O207,"&gt;=" &amp; 15,会員情報入力ｼｰﾄ!$O8:$O207,"&lt;=" &amp; 19, 会員情報入力ｼｰﾄ!$M8:$M207, "&lt;&gt;" &amp; "" )</f>
        <v>0</v>
      </c>
      <c r="AA43" s="43" t="s">
        <v>10</v>
      </c>
    </row>
    <row r="44" spans="1:28" ht="21" customHeight="1" x14ac:dyDescent="0.15">
      <c r="A44" s="5"/>
      <c r="C44" s="11" t="s">
        <v>33</v>
      </c>
      <c r="D44" s="10"/>
      <c r="E44" s="31"/>
      <c r="F44" s="160">
        <f>COUNTIFS(会員情報入力ｼｰﾄ!$O8:$O207,"&gt;=" &amp; 20,会員情報入力ｼｰﾄ!$O8:$O207,"&lt;=" &amp; 24, 会員情報入力ｼｰﾄ!$H8:$H207, "&lt;&gt;" &amp; "" )</f>
        <v>0</v>
      </c>
      <c r="G44" s="43" t="s">
        <v>10</v>
      </c>
      <c r="H44" s="9"/>
      <c r="I44" s="9"/>
      <c r="J44" s="162">
        <f>COUNTIFS(会員情報入力ｼｰﾄ!$O8:$O207,"&gt;=" &amp; 20,会員情報入力ｼｰﾄ!$O8:$O207,"&lt;=" &amp; 24, 会員情報入力ｼｰﾄ!$I8:$I207, "&lt;&gt;" &amp; "" )</f>
        <v>0</v>
      </c>
      <c r="K44" s="43" t="s">
        <v>10</v>
      </c>
      <c r="L44" s="9"/>
      <c r="M44" s="9"/>
      <c r="N44" s="162">
        <f>COUNTIFS(会員情報入力ｼｰﾄ!$O8:$O207,"&gt;=" &amp; 20,会員情報入力ｼｰﾄ!$O8:$O207,"&lt;=" &amp; 24, 会員情報入力ｼｰﾄ!$J8:$J207, "&lt;&gt;" &amp; "" )</f>
        <v>0</v>
      </c>
      <c r="O44" s="43" t="s">
        <v>10</v>
      </c>
      <c r="P44" s="9"/>
      <c r="Q44" s="9"/>
      <c r="R44" s="162">
        <f>COUNTIFS(会員情報入力ｼｰﾄ!$O8:$O207,"&gt;=" &amp; 20,会員情報入力ｼｰﾄ!$O8:$O207,"&lt;=" &amp; 24, 会員情報入力ｼｰﾄ!$K8:$K207, "&lt;&gt;" &amp; "" )</f>
        <v>0</v>
      </c>
      <c r="S44" s="43" t="s">
        <v>10</v>
      </c>
      <c r="T44" s="9"/>
      <c r="U44" s="9"/>
      <c r="V44" s="162">
        <f>COUNTIFS(会員情報入力ｼｰﾄ!$O8:$O207,"&gt;=" &amp; 20,会員情報入力ｼｰﾄ!$O8:$O207,"&lt;=" &amp; 24, 会員情報入力ｼｰﾄ!$L8:$L207, "&lt;&gt;" &amp; "" )</f>
        <v>0</v>
      </c>
      <c r="W44" s="43" t="s">
        <v>10</v>
      </c>
      <c r="X44" s="9"/>
      <c r="Y44" s="9"/>
      <c r="Z44" s="162">
        <f>COUNTIFS(会員情報入力ｼｰﾄ!$O8:$O207,"&gt;=" &amp; 20,会員情報入力ｼｰﾄ!$O8:$O207,"&lt;=" &amp; 24, 会員情報入力ｼｰﾄ!$M8:$M207, "&lt;&gt;" &amp; "" )</f>
        <v>0</v>
      </c>
      <c r="AA44" s="43" t="s">
        <v>10</v>
      </c>
    </row>
    <row r="45" spans="1:28" ht="21" customHeight="1" x14ac:dyDescent="0.15">
      <c r="A45" s="5"/>
      <c r="C45" s="11" t="s">
        <v>31</v>
      </c>
      <c r="D45" s="10"/>
      <c r="E45" s="31"/>
      <c r="F45" s="160">
        <f>COUNTIFS(会員情報入力ｼｰﾄ!$O8:$O207,"&gt;=" &amp; 25,会員情報入力ｼｰﾄ!$O8:$O207,"&lt;=" &amp; 29, 会員情報入力ｼｰﾄ!$H8:$H207, "&lt;&gt;" &amp; "" )</f>
        <v>0</v>
      </c>
      <c r="G45" s="43" t="s">
        <v>10</v>
      </c>
      <c r="H45" s="9"/>
      <c r="I45" s="9"/>
      <c r="J45" s="162">
        <f>COUNTIFS(会員情報入力ｼｰﾄ!$O8:$O207,"&gt;=" &amp; 25,会員情報入力ｼｰﾄ!$O8:$O207,"&lt;=" &amp; 29, 会員情報入力ｼｰﾄ!$I8:$I207, "&lt;&gt;" &amp; "" )</f>
        <v>0</v>
      </c>
      <c r="K45" s="43" t="s">
        <v>10</v>
      </c>
      <c r="L45" s="9"/>
      <c r="M45" s="9"/>
      <c r="N45" s="162">
        <f>COUNTIFS(会員情報入力ｼｰﾄ!$O8:$O207,"&gt;=" &amp; 25,会員情報入力ｼｰﾄ!$O8:$O207,"&lt;=" &amp; 29, 会員情報入力ｼｰﾄ!$J8:$J207, "&lt;&gt;" &amp; "" )</f>
        <v>0</v>
      </c>
      <c r="O45" s="43" t="s">
        <v>10</v>
      </c>
      <c r="P45" s="9"/>
      <c r="Q45" s="9"/>
      <c r="R45" s="162">
        <f>COUNTIFS(会員情報入力ｼｰﾄ!$O8:$O207,"&gt;=" &amp; 25,会員情報入力ｼｰﾄ!$O8:$O207,"&lt;=" &amp; 29, 会員情報入力ｼｰﾄ!$K8:$K207, "&lt;&gt;" &amp; "" )</f>
        <v>0</v>
      </c>
      <c r="S45" s="43" t="s">
        <v>10</v>
      </c>
      <c r="T45" s="9"/>
      <c r="U45" s="9"/>
      <c r="V45" s="162">
        <f>COUNTIFS(会員情報入力ｼｰﾄ!$O8:$O207,"&gt;=" &amp; 25,会員情報入力ｼｰﾄ!$O8:$O207,"&lt;=" &amp; 29, 会員情報入力ｼｰﾄ!$L8:$L207, "&lt;&gt;" &amp; "" )</f>
        <v>0</v>
      </c>
      <c r="W45" s="43" t="s">
        <v>10</v>
      </c>
      <c r="X45" s="9"/>
      <c r="Y45" s="9"/>
      <c r="Z45" s="162">
        <f>COUNTIFS(会員情報入力ｼｰﾄ!$O8:$O207,"&gt;=" &amp; 25,会員情報入力ｼｰﾄ!$O8:$O207,"&lt;=" &amp; 29, 会員情報入力ｼｰﾄ!$M8:$M207, "&lt;&gt;" &amp; "" )</f>
        <v>0</v>
      </c>
      <c r="AA45" s="43" t="s">
        <v>10</v>
      </c>
    </row>
    <row r="46" spans="1:28" ht="21" customHeight="1" x14ac:dyDescent="0.15">
      <c r="A46" s="5"/>
      <c r="C46" s="11" t="s">
        <v>238</v>
      </c>
      <c r="D46" s="10"/>
      <c r="E46" s="31"/>
      <c r="F46" s="160">
        <f>COUNTIFS(会員情報入力ｼｰﾄ!$O8:$O207,"&gt;=" &amp; 30,会員情報入力ｼｰﾄ!$O8:$O207,"&lt;=" &amp;39, 会員情報入力ｼｰﾄ!$H8:$H207, "&lt;&gt;" &amp; "" )</f>
        <v>0</v>
      </c>
      <c r="G46" s="43" t="s">
        <v>10</v>
      </c>
      <c r="H46" s="9"/>
      <c r="I46" s="9"/>
      <c r="J46" s="162">
        <f>COUNTIFS(会員情報入力ｼｰﾄ!$O8:$O207,"&gt;=" &amp; 30,会員情報入力ｼｰﾄ!$O8:$O207,"&lt;=" &amp;39, 会員情報入力ｼｰﾄ!$I8:$I207, "&lt;&gt;" &amp; "" )</f>
        <v>0</v>
      </c>
      <c r="K46" s="43" t="s">
        <v>10</v>
      </c>
      <c r="L46" s="9"/>
      <c r="M46" s="9"/>
      <c r="N46" s="162">
        <f>COUNTIFS(会員情報入力ｼｰﾄ!$O8:$O207,"&gt;=" &amp; 30,会員情報入力ｼｰﾄ!$O8:$O207,"&lt;=" &amp;39, 会員情報入力ｼｰﾄ!$J8:$J207, "&lt;&gt;" &amp; "" )</f>
        <v>0</v>
      </c>
      <c r="O46" s="43" t="s">
        <v>10</v>
      </c>
      <c r="P46" s="9"/>
      <c r="Q46" s="9"/>
      <c r="R46" s="162">
        <f>COUNTIFS(会員情報入力ｼｰﾄ!$O8:$O207,"&gt;=" &amp; 30,会員情報入力ｼｰﾄ!$O8:$O207,"&lt;=" &amp;39, 会員情報入力ｼｰﾄ!$K8:$K207, "&lt;&gt;" &amp; "" )</f>
        <v>0</v>
      </c>
      <c r="S46" s="43" t="s">
        <v>10</v>
      </c>
      <c r="T46" s="9"/>
      <c r="U46" s="9"/>
      <c r="V46" s="162">
        <f>COUNTIFS(会員情報入力ｼｰﾄ!$O8:$O207,"&gt;=" &amp; 30,会員情報入力ｼｰﾄ!$O8:$O207,"&lt;=" &amp;39, 会員情報入力ｼｰﾄ!$L8:$L207, "&lt;&gt;" &amp; "" )</f>
        <v>0</v>
      </c>
      <c r="W46" s="43" t="s">
        <v>10</v>
      </c>
      <c r="X46" s="9"/>
      <c r="Y46" s="9"/>
      <c r="Z46" s="162">
        <f>COUNTIFS(会員情報入力ｼｰﾄ!$O8:$O207,"&gt;=" &amp; 30,会員情報入力ｼｰﾄ!$O8:$O207,"&lt;=" &amp;39, 会員情報入力ｼｰﾄ!$M8:$M207, "&lt;&gt;" &amp; "" )</f>
        <v>0</v>
      </c>
      <c r="AA46" s="43" t="s">
        <v>10</v>
      </c>
    </row>
    <row r="47" spans="1:28" ht="21" customHeight="1" x14ac:dyDescent="0.15">
      <c r="A47" s="5"/>
      <c r="C47" s="11" t="s">
        <v>32</v>
      </c>
      <c r="D47" s="10"/>
      <c r="E47" s="31"/>
      <c r="F47" s="160">
        <f>COUNTIFS(会員情報入力ｼｰﾄ!$O8:$O207,"&gt;=" &amp; 40,会員情報入力ｼｰﾄ!$O8:$O207,"&lt;=" &amp; 49, 会員情報入力ｼｰﾄ!$H8:$H207, "&lt;&gt;" &amp; "" )</f>
        <v>0</v>
      </c>
      <c r="G47" s="43" t="s">
        <v>10</v>
      </c>
      <c r="H47" s="9"/>
      <c r="I47" s="9"/>
      <c r="J47" s="162">
        <f>COUNTIFS(会員情報入力ｼｰﾄ!$O8:$O207,"&gt;=" &amp; 40,会員情報入力ｼｰﾄ!$O8:$O207,"&lt;=" &amp; 49, 会員情報入力ｼｰﾄ!$I8:$I207, "&lt;&gt;" &amp; "" )</f>
        <v>0</v>
      </c>
      <c r="K47" s="43" t="s">
        <v>10</v>
      </c>
      <c r="L47" s="9"/>
      <c r="M47" s="9"/>
      <c r="N47" s="162">
        <f>COUNTIFS(会員情報入力ｼｰﾄ!$O8:$O207,"&gt;=" &amp; 40,会員情報入力ｼｰﾄ!$O8:$O207,"&lt;=" &amp; 49, 会員情報入力ｼｰﾄ!$J8:$J207, "&lt;&gt;" &amp; "" )</f>
        <v>0</v>
      </c>
      <c r="O47" s="43" t="s">
        <v>10</v>
      </c>
      <c r="P47" s="9"/>
      <c r="Q47" s="9"/>
      <c r="R47" s="162">
        <f>COUNTIFS(会員情報入力ｼｰﾄ!$O8:$O207,"&gt;=" &amp; 40,会員情報入力ｼｰﾄ!$O8:$O207,"&lt;=" &amp; 49, 会員情報入力ｼｰﾄ!$K8:$K207, "&lt;&gt;" &amp; "" )</f>
        <v>0</v>
      </c>
      <c r="S47" s="43" t="s">
        <v>10</v>
      </c>
      <c r="T47" s="9"/>
      <c r="U47" s="9"/>
      <c r="V47" s="162">
        <f>COUNTIFS(会員情報入力ｼｰﾄ!$O8:$O207,"&gt;=" &amp; 40,会員情報入力ｼｰﾄ!$O8:$O207,"&lt;=" &amp; 49, 会員情報入力ｼｰﾄ!$L8:$L207, "&lt;&gt;" &amp; "" )</f>
        <v>0</v>
      </c>
      <c r="W47" s="43" t="s">
        <v>10</v>
      </c>
      <c r="X47" s="9"/>
      <c r="Y47" s="9"/>
      <c r="Z47" s="162">
        <f>COUNTIFS(会員情報入力ｼｰﾄ!$O8:$O207,"&gt;=" &amp; 40,会員情報入力ｼｰﾄ!$O8:$O207,"&lt;=" &amp; 49, 会員情報入力ｼｰﾄ!$M8:$M207, "&lt;&gt;" &amp; "" )</f>
        <v>0</v>
      </c>
      <c r="AA47" s="43" t="s">
        <v>10</v>
      </c>
    </row>
    <row r="48" spans="1:28" ht="21" customHeight="1" x14ac:dyDescent="0.15">
      <c r="A48" s="5"/>
      <c r="C48" s="12" t="s">
        <v>37</v>
      </c>
      <c r="D48" s="3"/>
      <c r="E48" s="32"/>
      <c r="F48" s="160">
        <f>COUNTIFS(会員情報入力ｼｰﾄ!$O8:$O207,"&gt;=" &amp; 50, 会員情報入力ｼｰﾄ!$H8:$H207, "&lt;&gt;" &amp; "" )</f>
        <v>0</v>
      </c>
      <c r="G48" s="43" t="s">
        <v>10</v>
      </c>
      <c r="H48" s="9"/>
      <c r="I48" s="9"/>
      <c r="J48" s="162">
        <f>COUNTIFS(会員情報入力ｼｰﾄ!$O8:$O207,"&gt;=" &amp; 50, 会員情報入力ｼｰﾄ!$I8:$I207, "&lt;&gt;" &amp; "" )</f>
        <v>0</v>
      </c>
      <c r="K48" s="43" t="s">
        <v>10</v>
      </c>
      <c r="L48" s="9"/>
      <c r="M48" s="9"/>
      <c r="N48" s="162">
        <f>COUNTIFS(会員情報入力ｼｰﾄ!$O8:$O207,"&gt;=" &amp; 50, 会員情報入力ｼｰﾄ!$J8:$J207, "&lt;&gt;" &amp; "" )</f>
        <v>0</v>
      </c>
      <c r="O48" s="43" t="s">
        <v>10</v>
      </c>
      <c r="P48" s="9"/>
      <c r="Q48" s="9"/>
      <c r="R48" s="162">
        <f>COUNTIFS(会員情報入力ｼｰﾄ!$O8:$O207,"&gt;=" &amp; 50, 会員情報入力ｼｰﾄ!$K8:$K207, "&lt;&gt;" &amp; "" )</f>
        <v>0</v>
      </c>
      <c r="S48" s="43" t="s">
        <v>10</v>
      </c>
      <c r="T48" s="9"/>
      <c r="U48" s="9"/>
      <c r="V48" s="162">
        <f>COUNTIFS(会員情報入力ｼｰﾄ!$O8:$O207,"&gt;=" &amp; 50, 会員情報入力ｼｰﾄ!$L8:$L207, "&lt;&gt;" &amp; "" )</f>
        <v>0</v>
      </c>
      <c r="W48" s="43" t="s">
        <v>10</v>
      </c>
      <c r="X48" s="9"/>
      <c r="Y48" s="9"/>
      <c r="Z48" s="162">
        <f>COUNTIFS(会員情報入力ｼｰﾄ!$O8:$O207,"&gt;=" &amp; 50, 会員情報入力ｼｰﾄ!$M8:$M207, "&lt;&gt;" &amp; "" )</f>
        <v>0</v>
      </c>
      <c r="AA48" s="43" t="s">
        <v>10</v>
      </c>
    </row>
    <row r="49" spans="1:30" ht="9" customHeight="1" x14ac:dyDescent="0.15">
      <c r="A49" s="6"/>
    </row>
    <row r="50" spans="1:30" ht="21" customHeight="1" x14ac:dyDescent="0.15">
      <c r="A50" s="5"/>
      <c r="C50" s="263" t="s">
        <v>234</v>
      </c>
      <c r="D50" s="258"/>
      <c r="E50" s="258"/>
      <c r="F50" s="258"/>
      <c r="G50" s="241">
        <f>IF(SUM(会員情報入力ｼｰﾄ!P8:P207)&lt;&gt;0,ROUND(AVERAGE(会員情報入力ｼｰﾄ!P8:P207),1),0)</f>
        <v>0</v>
      </c>
      <c r="H50" s="241"/>
      <c r="I50" s="241"/>
      <c r="J50" s="16" t="s">
        <v>40</v>
      </c>
      <c r="K50" s="15"/>
      <c r="L50" s="263" t="s">
        <v>233</v>
      </c>
      <c r="M50" s="258"/>
      <c r="N50" s="258"/>
      <c r="O50" s="241">
        <f>MAX(会員情報入力ｼｰﾄ!P8:P207)</f>
        <v>0</v>
      </c>
      <c r="P50" s="241"/>
      <c r="Q50" s="241"/>
      <c r="R50" s="241"/>
      <c r="S50" s="14" t="s">
        <v>40</v>
      </c>
      <c r="T50" s="9"/>
      <c r="U50" s="263" t="s">
        <v>232</v>
      </c>
      <c r="V50" s="258"/>
      <c r="W50" s="258"/>
      <c r="X50" s="241">
        <f>MIN(会員情報入力ｼｰﾄ!P8:P207)</f>
        <v>0</v>
      </c>
      <c r="Y50" s="241"/>
      <c r="Z50" s="241"/>
      <c r="AA50" s="241"/>
      <c r="AB50" s="14" t="s">
        <v>40</v>
      </c>
    </row>
    <row r="51" spans="1:30" ht="9" customHeight="1" thickBot="1" x14ac:dyDescent="0.2">
      <c r="A51" s="6"/>
    </row>
    <row r="52" spans="1:30" ht="21" customHeight="1" thickBot="1" x14ac:dyDescent="0.2">
      <c r="A52" s="8" t="s">
        <v>78</v>
      </c>
      <c r="C52" s="46" t="s">
        <v>75</v>
      </c>
      <c r="D52" s="242"/>
      <c r="E52" s="242"/>
      <c r="G52" s="50" t="s">
        <v>76</v>
      </c>
      <c r="H52" s="242"/>
      <c r="I52" s="242"/>
      <c r="K52" s="5"/>
      <c r="L52" s="36" t="s">
        <v>77</v>
      </c>
      <c r="M52" s="36"/>
      <c r="O52" s="36"/>
      <c r="P52" s="36"/>
      <c r="Q52" s="5"/>
      <c r="R52" s="243"/>
      <c r="S52" s="243"/>
      <c r="T52" s="243"/>
      <c r="U52" t="s">
        <v>10</v>
      </c>
    </row>
    <row r="53" spans="1:30" ht="9.4" customHeight="1" x14ac:dyDescent="0.15">
      <c r="A53" s="53"/>
      <c r="C53" s="36"/>
      <c r="D53" s="59"/>
      <c r="E53" s="59"/>
      <c r="G53" s="5"/>
      <c r="H53" s="59"/>
      <c r="I53" s="59"/>
      <c r="K53" s="5"/>
      <c r="L53" s="36"/>
      <c r="M53" s="36"/>
      <c r="O53" s="36"/>
      <c r="P53" s="36"/>
      <c r="Q53" s="5"/>
      <c r="R53" s="59"/>
      <c r="S53" s="59"/>
      <c r="T53" s="59"/>
    </row>
    <row r="54" spans="1:30" ht="22.5" customHeight="1" x14ac:dyDescent="0.15">
      <c r="A54" s="251" t="s">
        <v>87</v>
      </c>
      <c r="B54" s="252"/>
      <c r="C54" s="252"/>
      <c r="D54" s="252"/>
      <c r="E54" s="252"/>
      <c r="F54" s="253"/>
      <c r="G54" s="288"/>
      <c r="H54" s="289"/>
      <c r="I54" s="289"/>
      <c r="J54" s="289"/>
      <c r="K54" s="289"/>
      <c r="L54" s="289"/>
      <c r="M54" s="289"/>
      <c r="N54" s="289"/>
      <c r="O54" s="289"/>
      <c r="P54" s="289"/>
      <c r="Q54" s="289"/>
      <c r="R54" s="289"/>
      <c r="S54" s="289"/>
      <c r="T54" s="289"/>
      <c r="U54" s="289"/>
      <c r="V54" s="289"/>
      <c r="W54" s="289"/>
      <c r="X54" s="289"/>
      <c r="Y54" s="289"/>
      <c r="Z54" s="289"/>
      <c r="AA54" s="289"/>
      <c r="AB54" s="289"/>
      <c r="AC54" s="290"/>
      <c r="AD54" s="290"/>
    </row>
    <row r="55" spans="1:30" ht="22.5" customHeight="1" x14ac:dyDescent="0.15">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row>
    <row r="56" spans="1:30" ht="22.5" customHeight="1" x14ac:dyDescent="0.15">
      <c r="A56" s="29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row>
    <row r="57" spans="1:30" s="87" customFormat="1" ht="30" customHeight="1" x14ac:dyDescent="0.15">
      <c r="A57" s="271" t="s">
        <v>280</v>
      </c>
      <c r="B57" s="272"/>
      <c r="C57" s="272"/>
      <c r="D57" s="272"/>
      <c r="E57" s="272"/>
      <c r="F57" s="272"/>
      <c r="G57" s="272"/>
      <c r="H57" s="272"/>
      <c r="I57" s="272"/>
      <c r="J57" s="272"/>
      <c r="K57" s="272"/>
      <c r="L57" s="272"/>
      <c r="M57" s="272"/>
      <c r="N57" s="272"/>
      <c r="O57" s="272"/>
      <c r="Q57" s="64"/>
      <c r="R57" s="95" t="s">
        <v>203</v>
      </c>
      <c r="S57" s="65"/>
      <c r="T57" s="65"/>
      <c r="U57" s="97"/>
      <c r="V57" s="97"/>
      <c r="W57" s="96"/>
      <c r="X57" s="97"/>
      <c r="Y57" s="97"/>
      <c r="Z57" s="65"/>
      <c r="AA57" s="65"/>
      <c r="AB57" s="65"/>
    </row>
    <row r="58" spans="1:30" s="87" customFormat="1" ht="12.95" customHeight="1" x14ac:dyDescent="0.15">
      <c r="A58" s="66"/>
    </row>
    <row r="59" spans="1:30" s="87" customFormat="1" ht="19.5" customHeight="1" x14ac:dyDescent="0.15">
      <c r="A59" s="66" t="s">
        <v>204</v>
      </c>
    </row>
    <row r="60" spans="1:30" s="87" customFormat="1" ht="12.95" customHeight="1" thickBot="1" x14ac:dyDescent="0.2">
      <c r="A60" s="66"/>
    </row>
    <row r="61" spans="1:30" s="87" customFormat="1" ht="21" customHeight="1" thickBot="1" x14ac:dyDescent="0.2">
      <c r="A61" s="94" t="s">
        <v>125</v>
      </c>
      <c r="C61" s="225">
        <f>G76+K76+O76+S76+W76</f>
        <v>0</v>
      </c>
      <c r="D61" s="226"/>
      <c r="E61" s="226"/>
      <c r="F61" s="68" t="s">
        <v>126</v>
      </c>
      <c r="G61" s="87" t="s">
        <v>127</v>
      </c>
      <c r="H61" s="87" t="s">
        <v>278</v>
      </c>
    </row>
    <row r="62" spans="1:30" s="87" customFormat="1" ht="12.95" customHeight="1" thickBot="1" x14ac:dyDescent="0.2">
      <c r="A62" s="66"/>
    </row>
    <row r="63" spans="1:30" s="87" customFormat="1" ht="21" customHeight="1" thickBot="1" x14ac:dyDescent="0.2">
      <c r="A63" s="67" t="s">
        <v>128</v>
      </c>
      <c r="C63" s="69" t="s">
        <v>129</v>
      </c>
      <c r="D63" s="70"/>
      <c r="E63" s="250" t="s">
        <v>130</v>
      </c>
      <c r="F63" s="248"/>
      <c r="G63" s="248"/>
      <c r="H63" s="249"/>
      <c r="I63" s="247" t="s">
        <v>131</v>
      </c>
      <c r="J63" s="248"/>
      <c r="K63" s="248"/>
      <c r="L63" s="249"/>
      <c r="M63" s="247" t="s">
        <v>132</v>
      </c>
      <c r="N63" s="248"/>
      <c r="O63" s="248"/>
      <c r="P63" s="249"/>
      <c r="Q63" s="247" t="s">
        <v>133</v>
      </c>
      <c r="R63" s="248"/>
      <c r="S63" s="248"/>
      <c r="T63" s="249"/>
      <c r="U63" s="247" t="s">
        <v>134</v>
      </c>
      <c r="V63" s="248"/>
      <c r="W63" s="248"/>
      <c r="X63" s="249"/>
      <c r="Y63" s="247" t="s">
        <v>135</v>
      </c>
      <c r="Z63" s="248"/>
      <c r="AA63" s="248"/>
      <c r="AB63" s="249"/>
    </row>
    <row r="64" spans="1:30" s="87" customFormat="1" ht="21" customHeight="1" thickBot="1" x14ac:dyDescent="0.2">
      <c r="A64" s="71"/>
      <c r="C64" s="72" t="s">
        <v>136</v>
      </c>
      <c r="D64" s="73"/>
      <c r="E64" s="74" t="s">
        <v>137</v>
      </c>
      <c r="F64" s="75"/>
      <c r="G64" s="76" t="s">
        <v>138</v>
      </c>
      <c r="H64" s="75"/>
      <c r="I64" s="76" t="s">
        <v>137</v>
      </c>
      <c r="J64" s="75"/>
      <c r="K64" s="76" t="s">
        <v>138</v>
      </c>
      <c r="L64" s="75"/>
      <c r="M64" s="76" t="s">
        <v>137</v>
      </c>
      <c r="N64" s="75"/>
      <c r="O64" s="76" t="s">
        <v>138</v>
      </c>
      <c r="P64" s="75"/>
      <c r="Q64" s="76" t="s">
        <v>137</v>
      </c>
      <c r="R64" s="75"/>
      <c r="S64" s="76" t="s">
        <v>138</v>
      </c>
      <c r="T64" s="75"/>
      <c r="U64" s="76" t="s">
        <v>137</v>
      </c>
      <c r="V64" s="75"/>
      <c r="W64" s="76" t="s">
        <v>138</v>
      </c>
      <c r="X64" s="75"/>
      <c r="Y64" s="76" t="s">
        <v>137</v>
      </c>
      <c r="Z64" s="75"/>
      <c r="AA64" s="76" t="s">
        <v>138</v>
      </c>
      <c r="AB64" s="75"/>
    </row>
    <row r="65" spans="1:28" s="87" customFormat="1" ht="21" customHeight="1" thickTop="1" x14ac:dyDescent="0.15">
      <c r="C65" s="77" t="s">
        <v>139</v>
      </c>
      <c r="D65" s="78"/>
      <c r="E65" s="159">
        <f>COUNTIFS(退会者情報入力ｼｰﾄ!$Q8:$Q207,"&gt;=" &amp; 20,退会者情報入力ｼｰﾄ!$Q8:$Q207, "&lt;=" &amp; 29,退会者情報入力ｼｰﾄ!$G8:$G207,"&lt;&gt;" &amp; "", 退会者情報入力ｼｰﾄ!$I8:$I207, "&lt;&gt;" &amp; "")</f>
        <v>0</v>
      </c>
      <c r="F65" s="172" t="s">
        <v>126</v>
      </c>
      <c r="G65" s="164">
        <f>COUNTIFS(退会者情報入力ｼｰﾄ!$Q8:$Q207,"&gt;=" &amp; 20,退会者情報入力ｼｰﾄ!$Q8:$Q207, "&lt;=" &amp; 29,退会者情報入力ｼｰﾄ!$H8:$H207,"&lt;&gt;" &amp; "", 退会者情報入力ｼｰﾄ!$I8:$I207, "&lt;&gt;" &amp; "")</f>
        <v>0</v>
      </c>
      <c r="H65" s="172" t="s">
        <v>126</v>
      </c>
      <c r="I65" s="159">
        <f>COUNTIFS(退会者情報入力ｼｰﾄ!$Q8:$Q207,"&gt;=" &amp; 20,退会者情報入力ｼｰﾄ!$Q8:$Q207, "&lt;=" &amp; 29,退会者情報入力ｼｰﾄ!$G8:$G207,"&lt;&gt;" &amp; "", 退会者情報入力ｼｰﾄ!$J8:$J207, "&lt;&gt;" &amp; "")</f>
        <v>0</v>
      </c>
      <c r="J65" s="172" t="s">
        <v>126</v>
      </c>
      <c r="K65" s="164">
        <f>COUNTIFS(退会者情報入力ｼｰﾄ!$Q8:$Q207,"&gt;=" &amp; 20,退会者情報入力ｼｰﾄ!$Q8:$Q207, "&lt;=" &amp; 29,退会者情報入力ｼｰﾄ!$H8:$H207,"&lt;&gt;" &amp; "", 退会者情報入力ｼｰﾄ!$J8:$J207, "&lt;&gt;" &amp; "")</f>
        <v>0</v>
      </c>
      <c r="L65" s="172" t="s">
        <v>126</v>
      </c>
      <c r="M65" s="159">
        <f>COUNTIFS(退会者情報入力ｼｰﾄ!$Q8:$Q207,"&gt;=" &amp; 20,退会者情報入力ｼｰﾄ!$Q8:$Q207, "&lt;=" &amp; 29,退会者情報入力ｼｰﾄ!$G8:$G207,"&lt;&gt;" &amp; "", 退会者情報入力ｼｰﾄ!$K8:$K207, "&lt;&gt;" &amp; "")</f>
        <v>0</v>
      </c>
      <c r="N65" s="172" t="s">
        <v>126</v>
      </c>
      <c r="O65" s="164">
        <f>COUNTIFS(退会者情報入力ｼｰﾄ!$Q8:$Q207,"&gt;=" &amp; 20,退会者情報入力ｼｰﾄ!$Q8:$Q207, "&lt;=" &amp; 29,退会者情報入力ｼｰﾄ!$H8:$H207,"&lt;&gt;" &amp; "", 退会者情報入力ｼｰﾄ!$K8:$K207, "&lt;&gt;" &amp; "")</f>
        <v>0</v>
      </c>
      <c r="P65" s="172" t="s">
        <v>126</v>
      </c>
      <c r="Q65" s="159">
        <f>COUNTIFS(退会者情報入力ｼｰﾄ!$Q8:$Q207,"&gt;=" &amp; 20,退会者情報入力ｼｰﾄ!$Q8:$Q207, "&lt;=" &amp; 29,退会者情報入力ｼｰﾄ!$G8:$G207,"&lt;&gt;" &amp; "", 退会者情報入力ｼｰﾄ!$L8:$L207, "&lt;&gt;" &amp; "")</f>
        <v>0</v>
      </c>
      <c r="R65" s="172" t="s">
        <v>126</v>
      </c>
      <c r="S65" s="164">
        <f>COUNTIFS(退会者情報入力ｼｰﾄ!$Q8:$Q207,"&gt;=" &amp; 20,退会者情報入力ｼｰﾄ!$Q8:$Q207, "&lt;=" &amp; 29,退会者情報入力ｼｰﾄ!$H8:$H207,"&lt;&gt;" &amp; "", 退会者情報入力ｼｰﾄ!$L8:$L207, "&lt;&gt;" &amp; "")</f>
        <v>0</v>
      </c>
      <c r="T65" s="172" t="s">
        <v>126</v>
      </c>
      <c r="U65" s="159">
        <f>COUNTIFS(退会者情報入力ｼｰﾄ!$Q8:$Q207,"&gt;=" &amp; 20,退会者情報入力ｼｰﾄ!$Q8:$Q207, "&lt;=" &amp; 29,退会者情報入力ｼｰﾄ!$G8:$G207,"&lt;&gt;" &amp; "", 退会者情報入力ｼｰﾄ!$M8:$M207, "&lt;&gt;" &amp; "")</f>
        <v>0</v>
      </c>
      <c r="V65" s="172" t="s">
        <v>126</v>
      </c>
      <c r="W65" s="164">
        <f>COUNTIFS(退会者情報入力ｼｰﾄ!$Q8:$Q207,"&gt;=" &amp; 20,退会者情報入力ｼｰﾄ!$Q8:$Q207, "&lt;=" &amp; 29,退会者情報入力ｼｰﾄ!$H8:$H207,"&lt;&gt;" &amp; "", 退会者情報入力ｼｰﾄ!$M8:$M207, "&lt;&gt;" &amp; "")</f>
        <v>0</v>
      </c>
      <c r="X65" s="172" t="s">
        <v>126</v>
      </c>
      <c r="Y65" s="159">
        <f>COUNTIFS(退会者情報入力ｼｰﾄ!$Q8:$Q207,"&gt;=" &amp; 20,退会者情報入力ｼｰﾄ!$Q8:$Q207, "&lt;=" &amp; 29,退会者情報入力ｼｰﾄ!$G8:$G207,"&lt;&gt;" &amp; "", 退会者情報入力ｼｰﾄ!$N8:$N207, "&lt;&gt;" &amp; "")</f>
        <v>0</v>
      </c>
      <c r="Z65" s="172" t="s">
        <v>126</v>
      </c>
      <c r="AA65" s="164">
        <f>COUNTIFS(退会者情報入力ｼｰﾄ!$Q8:$Q207,"&gt;=" &amp; 20,退会者情報入力ｼｰﾄ!$Q8:$Q207, "&lt;=" &amp; 29,退会者情報入力ｼｰﾄ!$H8:$H207,"&lt;&gt;" &amp; "", 退会者情報入力ｼｰﾄ!$N8:$N207, "&lt;&gt;" &amp; "")</f>
        <v>0</v>
      </c>
      <c r="AB65" s="172" t="s">
        <v>126</v>
      </c>
    </row>
    <row r="66" spans="1:28" s="87" customFormat="1" ht="21" customHeight="1" x14ac:dyDescent="0.15">
      <c r="C66" s="79" t="s">
        <v>140</v>
      </c>
      <c r="D66" s="70"/>
      <c r="E66" s="163">
        <f>COUNTIFS(退会者情報入力ｼｰﾄ!$Q8:$Q207,"&gt;=" &amp; 30,退会者情報入力ｼｰﾄ!$Q8:$Q207, "&lt;=" &amp; 39,退会者情報入力ｼｰﾄ!$G8:$G207,"&lt;&gt;" &amp; "", 退会者情報入力ｼｰﾄ!$I8:$I207, "&lt;&gt;" &amp; "")</f>
        <v>0</v>
      </c>
      <c r="F66" s="173" t="s">
        <v>126</v>
      </c>
      <c r="G66" s="165">
        <f>COUNTIFS(退会者情報入力ｼｰﾄ!$Q8:$Q207,"&gt;=" &amp; 30,退会者情報入力ｼｰﾄ!$Q8:$Q207, "&lt;=" &amp; 39,退会者情報入力ｼｰﾄ!$H8:$H207,"&lt;&gt;" &amp; "", 退会者情報入力ｼｰﾄ!$I8:$I207, "&lt;&gt;" &amp; "")</f>
        <v>0</v>
      </c>
      <c r="H66" s="173" t="s">
        <v>126</v>
      </c>
      <c r="I66" s="163">
        <f>COUNTIFS(退会者情報入力ｼｰﾄ!$Q8:$Q207,"&gt;=" &amp; 30,退会者情報入力ｼｰﾄ!$Q8:$Q207, "&lt;=" &amp; 39,退会者情報入力ｼｰﾄ!$G8:$G207,"&lt;&gt;" &amp; "", 退会者情報入力ｼｰﾄ!$J8:$J207, "&lt;&gt;" &amp; "")</f>
        <v>0</v>
      </c>
      <c r="J66" s="173" t="s">
        <v>126</v>
      </c>
      <c r="K66" s="165">
        <f>COUNTIFS(退会者情報入力ｼｰﾄ!$Q8:$Q207,"&gt;=" &amp; 30,退会者情報入力ｼｰﾄ!$Q8:$Q207, "&lt;=" &amp; 39,退会者情報入力ｼｰﾄ!$H8:$H207,"&lt;&gt;" &amp; "", 退会者情報入力ｼｰﾄ!$J8:$J207, "&lt;&gt;" &amp; "")</f>
        <v>0</v>
      </c>
      <c r="L66" s="173" t="s">
        <v>126</v>
      </c>
      <c r="M66" s="163">
        <f>COUNTIFS(退会者情報入力ｼｰﾄ!$Q8:$Q207,"&gt;=" &amp; 30,退会者情報入力ｼｰﾄ!$Q8:$Q207, "&lt;=" &amp; 39,退会者情報入力ｼｰﾄ!$G8:$G207,"&lt;&gt;" &amp; "", 退会者情報入力ｼｰﾄ!$K8:$K207, "&lt;&gt;" &amp; "")</f>
        <v>0</v>
      </c>
      <c r="N66" s="173" t="s">
        <v>126</v>
      </c>
      <c r="O66" s="165">
        <f>COUNTIFS(退会者情報入力ｼｰﾄ!$Q8:$Q207,"&gt;=" &amp; 30,退会者情報入力ｼｰﾄ!$Q8:$Q207, "&lt;=" &amp; 39,退会者情報入力ｼｰﾄ!$H8:$H207,"&lt;&gt;" &amp; "", 退会者情報入力ｼｰﾄ!$K8:$K207, "&lt;&gt;" &amp; "")</f>
        <v>0</v>
      </c>
      <c r="P66" s="173" t="s">
        <v>126</v>
      </c>
      <c r="Q66" s="163">
        <f>COUNTIFS(退会者情報入力ｼｰﾄ!$Q8:$Q207,"&gt;=" &amp; 30,退会者情報入力ｼｰﾄ!$Q8:$Q207, "&lt;=" &amp; 39,退会者情報入力ｼｰﾄ!$G8:$G207,"&lt;&gt;" &amp; "", 退会者情報入力ｼｰﾄ!$L8:$L207, "&lt;&gt;" &amp; "")</f>
        <v>0</v>
      </c>
      <c r="R66" s="173" t="s">
        <v>126</v>
      </c>
      <c r="S66" s="165">
        <f>COUNTIFS(退会者情報入力ｼｰﾄ!$Q8:$Q207,"&gt;=" &amp; 30,退会者情報入力ｼｰﾄ!$Q8:$Q207, "&lt;=" &amp; 39,退会者情報入力ｼｰﾄ!$H8:$H207,"&lt;&gt;" &amp; "", 退会者情報入力ｼｰﾄ!$L8:$L207, "&lt;&gt;" &amp; "")</f>
        <v>0</v>
      </c>
      <c r="T66" s="173" t="s">
        <v>126</v>
      </c>
      <c r="U66" s="163">
        <f>COUNTIFS(退会者情報入力ｼｰﾄ!$Q8:$Q207,"&gt;=" &amp; 30,退会者情報入力ｼｰﾄ!$Q8:$Q207, "&lt;=" &amp; 39,退会者情報入力ｼｰﾄ!$G8:$G207,"&lt;&gt;" &amp; "", 退会者情報入力ｼｰﾄ!$M8:$M207, "&lt;&gt;" &amp; "")</f>
        <v>0</v>
      </c>
      <c r="V66" s="173" t="s">
        <v>126</v>
      </c>
      <c r="W66" s="165">
        <f>COUNTIFS(退会者情報入力ｼｰﾄ!$Q8:$Q207,"&gt;=" &amp; 30,退会者情報入力ｼｰﾄ!$Q8:$Q207, "&lt;=" &amp; 39,退会者情報入力ｼｰﾄ!$H8:$H207,"&lt;&gt;" &amp; "", 退会者情報入力ｼｰﾄ!$M8:$M207, "&lt;&gt;" &amp; "")</f>
        <v>0</v>
      </c>
      <c r="X66" s="173" t="s">
        <v>126</v>
      </c>
      <c r="Y66" s="163">
        <f>COUNTIFS(退会者情報入力ｼｰﾄ!$Q8:$Q207,"&gt;=" &amp; 30,退会者情報入力ｼｰﾄ!$Q8:$Q207, "&lt;=" &amp; 39,退会者情報入力ｼｰﾄ!$G8:$G207,"&lt;&gt;" &amp; "", 退会者情報入力ｼｰﾄ!$N8:$N207, "&lt;&gt;" &amp; "")</f>
        <v>0</v>
      </c>
      <c r="Z66" s="173" t="s">
        <v>126</v>
      </c>
      <c r="AA66" s="165">
        <f>COUNTIFS(退会者情報入力ｼｰﾄ!$Q8:$Q207,"&gt;=" &amp; 30,退会者情報入力ｼｰﾄ!$Q8:$Q207, "&lt;=" &amp; 39,退会者情報入力ｼｰﾄ!$H8:$H207,"&lt;&gt;" &amp; "", 退会者情報入力ｼｰﾄ!$N8:$N207, "&lt;&gt;" &amp; "")</f>
        <v>0</v>
      </c>
      <c r="AB66" s="173" t="s">
        <v>126</v>
      </c>
    </row>
    <row r="67" spans="1:28" s="87" customFormat="1" ht="21" customHeight="1" x14ac:dyDescent="0.15">
      <c r="C67" s="79" t="s">
        <v>141</v>
      </c>
      <c r="D67" s="70"/>
      <c r="E67" s="163">
        <f>COUNTIFS(退会者情報入力ｼｰﾄ!$Q8:$Q207,"&gt;=" &amp; 40,退会者情報入力ｼｰﾄ!$Q8:$Q207, "&lt;=" &amp; 49,退会者情報入力ｼｰﾄ!$G8:$G207,"&lt;&gt;" &amp; "", 退会者情報入力ｼｰﾄ!$I8:$I207, "&lt;&gt;" &amp; "")</f>
        <v>0</v>
      </c>
      <c r="F67" s="173" t="s">
        <v>126</v>
      </c>
      <c r="G67" s="165">
        <f>COUNTIFS(退会者情報入力ｼｰﾄ!$Q8:$Q207,"&gt;=" &amp; 40,退会者情報入力ｼｰﾄ!$Q8:$Q207, "&lt;=" &amp; 49,退会者情報入力ｼｰﾄ!$H8:$H207,"&lt;&gt;" &amp; "", 退会者情報入力ｼｰﾄ!$I8:$I207, "&lt;&gt;" &amp; "")</f>
        <v>0</v>
      </c>
      <c r="H67" s="173" t="s">
        <v>126</v>
      </c>
      <c r="I67" s="163">
        <f>COUNTIFS(退会者情報入力ｼｰﾄ!$Q8:$Q207,"&gt;=" &amp; 40,退会者情報入力ｼｰﾄ!$Q8:$Q207, "&lt;=" &amp; 49,退会者情報入力ｼｰﾄ!$G8:$G207,"&lt;&gt;" &amp; "", 退会者情報入力ｼｰﾄ!$J8:$J207, "&lt;&gt;" &amp; "")</f>
        <v>0</v>
      </c>
      <c r="J67" s="173" t="s">
        <v>126</v>
      </c>
      <c r="K67" s="165">
        <f>COUNTIFS(退会者情報入力ｼｰﾄ!$Q8:$Q207,"&gt;=" &amp; 40,退会者情報入力ｼｰﾄ!$Q8:$Q207, "&lt;=" &amp; 49,退会者情報入力ｼｰﾄ!$H8:$H207,"&lt;&gt;" &amp; "", 退会者情報入力ｼｰﾄ!$J8:$J207, "&lt;&gt;" &amp; "")</f>
        <v>0</v>
      </c>
      <c r="L67" s="173" t="s">
        <v>126</v>
      </c>
      <c r="M67" s="163">
        <f>COUNTIFS(退会者情報入力ｼｰﾄ!$Q8:$Q207,"&gt;=" &amp; 40,退会者情報入力ｼｰﾄ!$Q8:$Q207, "&lt;=" &amp; 49,退会者情報入力ｼｰﾄ!$G8:$G207,"&lt;&gt;" &amp; "", 退会者情報入力ｼｰﾄ!$K8:$K207, "&lt;&gt;" &amp; "")</f>
        <v>0</v>
      </c>
      <c r="N67" s="173" t="s">
        <v>126</v>
      </c>
      <c r="O67" s="165">
        <f>COUNTIFS(退会者情報入力ｼｰﾄ!$Q8:$Q207,"&gt;=" &amp; 40,退会者情報入力ｼｰﾄ!$Q8:$Q207, "&lt;=" &amp; 49,退会者情報入力ｼｰﾄ!$H8:$H207,"&lt;&gt;" &amp; "", 退会者情報入力ｼｰﾄ!$K8:$K207, "&lt;&gt;" &amp; "")</f>
        <v>0</v>
      </c>
      <c r="P67" s="173" t="s">
        <v>126</v>
      </c>
      <c r="Q67" s="163">
        <f>COUNTIFS(退会者情報入力ｼｰﾄ!$Q8:$Q207,"&gt;=" &amp; 40,退会者情報入力ｼｰﾄ!$Q8:$Q207, "&lt;=" &amp; 49,退会者情報入力ｼｰﾄ!$G8:$G207,"&lt;&gt;" &amp; "", 退会者情報入力ｼｰﾄ!$L8:$L207, "&lt;&gt;" &amp; "")</f>
        <v>0</v>
      </c>
      <c r="R67" s="173" t="s">
        <v>126</v>
      </c>
      <c r="S67" s="165">
        <f>COUNTIFS(退会者情報入力ｼｰﾄ!$Q8:$Q207,"&gt;=" &amp; 40,退会者情報入力ｼｰﾄ!$Q8:$Q207, "&lt;=" &amp; 49,退会者情報入力ｼｰﾄ!$H8:$H207,"&lt;&gt;" &amp; "", 退会者情報入力ｼｰﾄ!$L8:$L207, "&lt;&gt;" &amp; "")</f>
        <v>0</v>
      </c>
      <c r="T67" s="173" t="s">
        <v>126</v>
      </c>
      <c r="U67" s="163">
        <f>COUNTIFS(退会者情報入力ｼｰﾄ!$Q8:$Q207,"&gt;=" &amp; 40,退会者情報入力ｼｰﾄ!$Q8:$Q207, "&lt;=" &amp; 49,退会者情報入力ｼｰﾄ!$G8:$G207,"&lt;&gt;" &amp; "", 退会者情報入力ｼｰﾄ!$M8:$M207, "&lt;&gt;" &amp; "")</f>
        <v>0</v>
      </c>
      <c r="V67" s="173" t="s">
        <v>126</v>
      </c>
      <c r="W67" s="165">
        <f>COUNTIFS(退会者情報入力ｼｰﾄ!$Q8:$Q207,"&gt;=" &amp; 40,退会者情報入力ｼｰﾄ!$Q8:$Q207, "&lt;=" &amp; 49,退会者情報入力ｼｰﾄ!$H8:$H207,"&lt;&gt;" &amp; "", 退会者情報入力ｼｰﾄ!$M8:$M207, "&lt;&gt;" &amp; "")</f>
        <v>0</v>
      </c>
      <c r="X67" s="173" t="s">
        <v>126</v>
      </c>
      <c r="Y67" s="163">
        <f>COUNTIFS(退会者情報入力ｼｰﾄ!$Q8:$Q207,"&gt;=" &amp; 40,退会者情報入力ｼｰﾄ!$Q8:$Q207, "&lt;=" &amp; 49,退会者情報入力ｼｰﾄ!$G8:$G207,"&lt;&gt;" &amp; "", 退会者情報入力ｼｰﾄ!$N8:$N207, "&lt;&gt;" &amp; "")</f>
        <v>0</v>
      </c>
      <c r="Z67" s="173" t="s">
        <v>126</v>
      </c>
      <c r="AA67" s="165">
        <f>COUNTIFS(退会者情報入力ｼｰﾄ!$Q8:$Q207,"&gt;=" &amp; 40,退会者情報入力ｼｰﾄ!$Q8:$Q207, "&lt;=" &amp; 49,退会者情報入力ｼｰﾄ!$H8:$H207,"&lt;&gt;" &amp; "", 退会者情報入力ｼｰﾄ!$N8:$N207, "&lt;&gt;" &amp; "")</f>
        <v>0</v>
      </c>
      <c r="AB67" s="173" t="s">
        <v>126</v>
      </c>
    </row>
    <row r="68" spans="1:28" s="87" customFormat="1" ht="21" customHeight="1" x14ac:dyDescent="0.15">
      <c r="C68" s="79" t="s">
        <v>142</v>
      </c>
      <c r="D68" s="70"/>
      <c r="E68" s="163">
        <f>COUNTIFS(退会者情報入力ｼｰﾄ!$Q8:$Q207,"&gt;=" &amp; 50,退会者情報入力ｼｰﾄ!$Q8:$Q207, "&lt;=" &amp; 59,退会者情報入力ｼｰﾄ!$G8:$G207,"&lt;&gt;" &amp; "", 退会者情報入力ｼｰﾄ!$I8:$I207, "&lt;&gt;" &amp; "")</f>
        <v>0</v>
      </c>
      <c r="F68" s="173" t="s">
        <v>126</v>
      </c>
      <c r="G68" s="165">
        <f>COUNTIFS(退会者情報入力ｼｰﾄ!$Q8:$Q207,"&gt;=" &amp; 50,退会者情報入力ｼｰﾄ!$Q8:$Q207, "&lt;=" &amp; 59,退会者情報入力ｼｰﾄ!$H8:$H207,"&lt;&gt;" &amp; "", 退会者情報入力ｼｰﾄ!$I8:$I207, "&lt;&gt;" &amp; "")</f>
        <v>0</v>
      </c>
      <c r="H68" s="173" t="s">
        <v>126</v>
      </c>
      <c r="I68" s="163">
        <f>COUNTIFS(退会者情報入力ｼｰﾄ!$Q8:$Q207,"&gt;=" &amp; 50,退会者情報入力ｼｰﾄ!$Q8:$Q207, "&lt;=" &amp; 59,退会者情報入力ｼｰﾄ!$G8:$G207,"&lt;&gt;" &amp; "", 退会者情報入力ｼｰﾄ!$J8:$J207, "&lt;&gt;" &amp; "")</f>
        <v>0</v>
      </c>
      <c r="J68" s="173" t="s">
        <v>126</v>
      </c>
      <c r="K68" s="165">
        <f>COUNTIFS(退会者情報入力ｼｰﾄ!$Q8:$Q207,"&gt;=" &amp; 50,退会者情報入力ｼｰﾄ!$Q8:$Q207, "&lt;=" &amp; 59,退会者情報入力ｼｰﾄ!$H8:$H207,"&lt;&gt;" &amp; "", 退会者情報入力ｼｰﾄ!$J8:$J207, "&lt;&gt;" &amp; "")</f>
        <v>0</v>
      </c>
      <c r="L68" s="173" t="s">
        <v>126</v>
      </c>
      <c r="M68" s="163">
        <f>COUNTIFS(退会者情報入力ｼｰﾄ!$Q8:$Q207,"&gt;=" &amp; 50,退会者情報入力ｼｰﾄ!$Q8:$Q207, "&lt;=" &amp; 59,退会者情報入力ｼｰﾄ!$G8:$G207,"&lt;&gt;" &amp; "", 退会者情報入力ｼｰﾄ!$K8:$K207, "&lt;&gt;" &amp; "")</f>
        <v>0</v>
      </c>
      <c r="N68" s="173" t="s">
        <v>126</v>
      </c>
      <c r="O68" s="165">
        <f>COUNTIFS(退会者情報入力ｼｰﾄ!$Q8:$Q207,"&gt;=" &amp; 50,退会者情報入力ｼｰﾄ!$Q8:$Q207, "&lt;=" &amp; 59,退会者情報入力ｼｰﾄ!$H8:$H207,"&lt;&gt;" &amp; "", 退会者情報入力ｼｰﾄ!$K8:$K207, "&lt;&gt;" &amp; "")</f>
        <v>0</v>
      </c>
      <c r="P68" s="173" t="s">
        <v>126</v>
      </c>
      <c r="Q68" s="163">
        <f>COUNTIFS(退会者情報入力ｼｰﾄ!$Q8:$Q207,"&gt;=" &amp; 50,退会者情報入力ｼｰﾄ!$Q8:$Q207, "&lt;=" &amp; 59,退会者情報入力ｼｰﾄ!$G8:$G207,"&lt;&gt;" &amp; "", 退会者情報入力ｼｰﾄ!$L8:$L207, "&lt;&gt;" &amp; "")</f>
        <v>0</v>
      </c>
      <c r="R68" s="173" t="s">
        <v>126</v>
      </c>
      <c r="S68" s="165">
        <f>COUNTIFS(退会者情報入力ｼｰﾄ!$Q8:$Q207,"&gt;=" &amp; 50,退会者情報入力ｼｰﾄ!$Q8:$Q207, "&lt;=" &amp; 59,退会者情報入力ｼｰﾄ!$H8:$H207,"&lt;&gt;" &amp; "", 退会者情報入力ｼｰﾄ!$L8:$L207, "&lt;&gt;" &amp; "")</f>
        <v>0</v>
      </c>
      <c r="T68" s="173" t="s">
        <v>126</v>
      </c>
      <c r="U68" s="163">
        <f>COUNTIFS(退会者情報入力ｼｰﾄ!$Q8:$Q207,"&gt;=" &amp; 50,退会者情報入力ｼｰﾄ!$Q8:$Q207, "&lt;=" &amp; 59,退会者情報入力ｼｰﾄ!$G8:$G207,"&lt;&gt;" &amp; "", 退会者情報入力ｼｰﾄ!$M8:$M207, "&lt;&gt;" &amp; "")</f>
        <v>0</v>
      </c>
      <c r="V68" s="173" t="s">
        <v>126</v>
      </c>
      <c r="W68" s="165">
        <f>COUNTIFS(退会者情報入力ｼｰﾄ!$Q8:$Q207,"&gt;=" &amp; 50,退会者情報入力ｼｰﾄ!$Q8:$Q207, "&lt;=" &amp; 59,退会者情報入力ｼｰﾄ!$H8:$H207,"&lt;&gt;" &amp; "", 退会者情報入力ｼｰﾄ!$M8:$M207, "&lt;&gt;" &amp; "")</f>
        <v>0</v>
      </c>
      <c r="X68" s="173" t="s">
        <v>126</v>
      </c>
      <c r="Y68" s="163">
        <f>COUNTIFS(退会者情報入力ｼｰﾄ!$Q8:$Q207,"&gt;=" &amp; 50,退会者情報入力ｼｰﾄ!$Q8:$Q207, "&lt;=" &amp; 59,退会者情報入力ｼｰﾄ!$G8:$G207,"&lt;&gt;" &amp; "", 退会者情報入力ｼｰﾄ!$N8:$N207, "&lt;&gt;" &amp; "")</f>
        <v>0</v>
      </c>
      <c r="Z68" s="173" t="s">
        <v>126</v>
      </c>
      <c r="AA68" s="165">
        <f>COUNTIFS(退会者情報入力ｼｰﾄ!$Q8:$Q207,"&gt;=" &amp; 50,退会者情報入力ｼｰﾄ!$Q8:$Q207, "&lt;=" &amp; 59,退会者情報入力ｼｰﾄ!$H8:$H207,"&lt;&gt;" &amp; "", 退会者情報入力ｼｰﾄ!$N8:$N207, "&lt;&gt;" &amp; "")</f>
        <v>0</v>
      </c>
      <c r="AB68" s="173" t="s">
        <v>126</v>
      </c>
    </row>
    <row r="69" spans="1:28" s="87" customFormat="1" ht="21" customHeight="1" x14ac:dyDescent="0.15">
      <c r="C69" s="79" t="s">
        <v>143</v>
      </c>
      <c r="D69" s="70"/>
      <c r="E69" s="163">
        <f>COUNTIFS(退会者情報入力ｼｰﾄ!$Q8:$Q207,"&gt;=" &amp; 60,退会者情報入力ｼｰﾄ!$Q8:$Q207, "&lt;=" &amp; 69,退会者情報入力ｼｰﾄ!$G8:$G207,"&lt;&gt;" &amp; "", 退会者情報入力ｼｰﾄ!$I8:$I207, "&lt;&gt;" &amp; "")</f>
        <v>0</v>
      </c>
      <c r="F69" s="173" t="s">
        <v>126</v>
      </c>
      <c r="G69" s="165">
        <f>COUNTIFS(退会者情報入力ｼｰﾄ!$Q8:$Q207,"&gt;=" &amp; 60,退会者情報入力ｼｰﾄ!$Q8:$Q207, "&lt;=" &amp; 69,退会者情報入力ｼｰﾄ!$H8:$H207,"&lt;&gt;" &amp; "", 退会者情報入力ｼｰﾄ!$I8:$I207, "&lt;&gt;" &amp; "")</f>
        <v>0</v>
      </c>
      <c r="H69" s="173" t="s">
        <v>126</v>
      </c>
      <c r="I69" s="163">
        <f>COUNTIFS(退会者情報入力ｼｰﾄ!$Q8:$Q207,"&gt;=" &amp; 60,退会者情報入力ｼｰﾄ!$Q8:$Q207, "&lt;=" &amp; 69,退会者情報入力ｼｰﾄ!$G8:$G207,"&lt;&gt;" &amp; "", 退会者情報入力ｼｰﾄ!$J8:$J207, "&lt;&gt;" &amp; "")</f>
        <v>0</v>
      </c>
      <c r="J69" s="173" t="s">
        <v>126</v>
      </c>
      <c r="K69" s="165">
        <f>COUNTIFS(退会者情報入力ｼｰﾄ!$Q8:$Q207,"&gt;=" &amp; 60,退会者情報入力ｼｰﾄ!$Q8:$Q207, "&lt;=" &amp; 69,退会者情報入力ｼｰﾄ!$H8:$H207,"&lt;&gt;" &amp; "", 退会者情報入力ｼｰﾄ!$J8:$J207, "&lt;&gt;" &amp; "")</f>
        <v>0</v>
      </c>
      <c r="L69" s="173" t="s">
        <v>126</v>
      </c>
      <c r="M69" s="163">
        <f>COUNTIFS(退会者情報入力ｼｰﾄ!$Q8:$Q207,"&gt;=" &amp; 60,退会者情報入力ｼｰﾄ!$Q8:$Q207, "&lt;=" &amp; 69,退会者情報入力ｼｰﾄ!$G8:$G207,"&lt;&gt;" &amp; "", 退会者情報入力ｼｰﾄ!$K8:$K207, "&lt;&gt;" &amp; "")</f>
        <v>0</v>
      </c>
      <c r="N69" s="173" t="s">
        <v>126</v>
      </c>
      <c r="O69" s="165">
        <f>COUNTIFS(退会者情報入力ｼｰﾄ!$Q8:$Q207,"&gt;=" &amp; 60,退会者情報入力ｼｰﾄ!$Q8:$Q207, "&lt;=" &amp; 69,退会者情報入力ｼｰﾄ!$H8:$H207,"&lt;&gt;" &amp; "", 退会者情報入力ｼｰﾄ!$K8:$K207, "&lt;&gt;" &amp; "")</f>
        <v>0</v>
      </c>
      <c r="P69" s="173" t="s">
        <v>126</v>
      </c>
      <c r="Q69" s="163">
        <f>COUNTIFS(退会者情報入力ｼｰﾄ!$Q8:$Q207,"&gt;=" &amp; 60,退会者情報入力ｼｰﾄ!$Q8:$Q207, "&lt;=" &amp; 69,退会者情報入力ｼｰﾄ!$G8:$G207,"&lt;&gt;" &amp; "", 退会者情報入力ｼｰﾄ!$L8:$L207, "&lt;&gt;" &amp; "")</f>
        <v>0</v>
      </c>
      <c r="R69" s="173" t="s">
        <v>126</v>
      </c>
      <c r="S69" s="165">
        <f>COUNTIFS(退会者情報入力ｼｰﾄ!$Q8:$Q207,"&gt;=" &amp; 60,退会者情報入力ｼｰﾄ!$Q8:$Q207, "&lt;=" &amp; 69,退会者情報入力ｼｰﾄ!$H8:$H207,"&lt;&gt;" &amp; "", 退会者情報入力ｼｰﾄ!$L8:$L207, "&lt;&gt;" &amp; "")</f>
        <v>0</v>
      </c>
      <c r="T69" s="173" t="s">
        <v>126</v>
      </c>
      <c r="U69" s="163">
        <f>COUNTIFS(退会者情報入力ｼｰﾄ!$Q8:$Q207,"&gt;=" &amp; 60,退会者情報入力ｼｰﾄ!$Q8:$Q207, "&lt;=" &amp; 69,退会者情報入力ｼｰﾄ!$G8:$G207,"&lt;&gt;" &amp; "", 退会者情報入力ｼｰﾄ!$M8:$M207, "&lt;&gt;" &amp; "")</f>
        <v>0</v>
      </c>
      <c r="V69" s="173" t="s">
        <v>126</v>
      </c>
      <c r="W69" s="165">
        <f>COUNTIFS(退会者情報入力ｼｰﾄ!$Q8:$Q207,"&gt;=" &amp; 60,退会者情報入力ｼｰﾄ!$Q8:$Q207, "&lt;=" &amp; 69,退会者情報入力ｼｰﾄ!$H8:$H207,"&lt;&gt;" &amp; "", 退会者情報入力ｼｰﾄ!$M8:$M207, "&lt;&gt;" &amp; "")</f>
        <v>0</v>
      </c>
      <c r="X69" s="173" t="s">
        <v>126</v>
      </c>
      <c r="Y69" s="163">
        <f>COUNTIFS(退会者情報入力ｼｰﾄ!$Q8:$Q207,"&gt;=" &amp; 60,退会者情報入力ｼｰﾄ!$Q8:$Q207, "&lt;=" &amp; 69,退会者情報入力ｼｰﾄ!$G8:$G207,"&lt;&gt;" &amp; "", 退会者情報入力ｼｰﾄ!$N8:$N207, "&lt;&gt;" &amp; "")</f>
        <v>0</v>
      </c>
      <c r="Z69" s="173" t="s">
        <v>126</v>
      </c>
      <c r="AA69" s="165">
        <f>COUNTIFS(退会者情報入力ｼｰﾄ!$Q8:$Q207,"&gt;=" &amp; 60,退会者情報入力ｼｰﾄ!$Q8:$Q207, "&lt;=" &amp; 69,退会者情報入力ｼｰﾄ!$H8:$H207,"&lt;&gt;" &amp; "", 退会者情報入力ｼｰﾄ!$N8:$N207, "&lt;&gt;" &amp; "")</f>
        <v>0</v>
      </c>
      <c r="AB69" s="173" t="s">
        <v>126</v>
      </c>
    </row>
    <row r="70" spans="1:28" s="87" customFormat="1" ht="21" customHeight="1" x14ac:dyDescent="0.15">
      <c r="C70" s="79" t="s">
        <v>144</v>
      </c>
      <c r="D70" s="70"/>
      <c r="E70" s="163">
        <f>COUNTIFS(退会者情報入力ｼｰﾄ!$Q8:$Q207,"&gt;=" &amp; 70,退会者情報入力ｼｰﾄ!$Q8:$Q207, "&lt;=" &amp; 79,退会者情報入力ｼｰﾄ!$G8:$G207,"&lt;&gt;" &amp; "", 退会者情報入力ｼｰﾄ!$I8:$I207, "&lt;&gt;" &amp; "")</f>
        <v>0</v>
      </c>
      <c r="F70" s="173" t="s">
        <v>126</v>
      </c>
      <c r="G70" s="165">
        <f>COUNTIFS(退会者情報入力ｼｰﾄ!$Q8:$Q207,"&gt;=" &amp; 70,退会者情報入力ｼｰﾄ!$Q8:$Q207, "&lt;=" &amp; 79,退会者情報入力ｼｰﾄ!$H8:$H207,"&lt;&gt;" &amp; "", 退会者情報入力ｼｰﾄ!$I8:$I207, "&lt;&gt;" &amp; "")</f>
        <v>0</v>
      </c>
      <c r="H70" s="173" t="s">
        <v>126</v>
      </c>
      <c r="I70" s="163">
        <f>COUNTIFS(退会者情報入力ｼｰﾄ!$Q8:$Q207,"&gt;=" &amp; 70,退会者情報入力ｼｰﾄ!$Q8:$Q207, "&lt;=" &amp; 79,退会者情報入力ｼｰﾄ!$G8:$G207,"&lt;&gt;" &amp; "", 退会者情報入力ｼｰﾄ!$J8:$J207, "&lt;&gt;" &amp; "")</f>
        <v>0</v>
      </c>
      <c r="J70" s="173" t="s">
        <v>126</v>
      </c>
      <c r="K70" s="165">
        <f>COUNTIFS(退会者情報入力ｼｰﾄ!$Q8:$Q207,"&gt;=" &amp; 70,退会者情報入力ｼｰﾄ!$Q8:$Q207, "&lt;=" &amp; 79,退会者情報入力ｼｰﾄ!$H8:$H207,"&lt;&gt;" &amp; "", 退会者情報入力ｼｰﾄ!$J8:$J207, "&lt;&gt;" &amp; "")</f>
        <v>0</v>
      </c>
      <c r="L70" s="173" t="s">
        <v>126</v>
      </c>
      <c r="M70" s="163">
        <f>COUNTIFS(退会者情報入力ｼｰﾄ!$Q8:$Q207,"&gt;=" &amp; 70,退会者情報入力ｼｰﾄ!$Q8:$Q207, "&lt;=" &amp; 79,退会者情報入力ｼｰﾄ!$G8:$G207,"&lt;&gt;" &amp; "", 退会者情報入力ｼｰﾄ!$K8:$K207, "&lt;&gt;" &amp; "")</f>
        <v>0</v>
      </c>
      <c r="N70" s="173" t="s">
        <v>126</v>
      </c>
      <c r="O70" s="165">
        <f>COUNTIFS(退会者情報入力ｼｰﾄ!$Q8:$Q207,"&gt;=" &amp; 70,退会者情報入力ｼｰﾄ!$Q8:$Q207, "&lt;=" &amp; 79,退会者情報入力ｼｰﾄ!$H8:$H207,"&lt;&gt;" &amp; "", 退会者情報入力ｼｰﾄ!$K8:$K207, "&lt;&gt;" &amp; "")</f>
        <v>0</v>
      </c>
      <c r="P70" s="173" t="s">
        <v>126</v>
      </c>
      <c r="Q70" s="163">
        <f>COUNTIFS(退会者情報入力ｼｰﾄ!$Q8:$Q207,"&gt;=" &amp; 70,退会者情報入力ｼｰﾄ!$Q8:$Q207, "&lt;=" &amp; 79,退会者情報入力ｼｰﾄ!$G8:$G207,"&lt;&gt;" &amp; "", 退会者情報入力ｼｰﾄ!$L8:$L207, "&lt;&gt;" &amp; "")</f>
        <v>0</v>
      </c>
      <c r="R70" s="173" t="s">
        <v>126</v>
      </c>
      <c r="S70" s="165">
        <f>COUNTIFS(退会者情報入力ｼｰﾄ!$Q8:$Q207,"&gt;=" &amp; 70,退会者情報入力ｼｰﾄ!$Q8:$Q207, "&lt;=" &amp; 79,退会者情報入力ｼｰﾄ!$H8:$H207,"&lt;&gt;" &amp; "", 退会者情報入力ｼｰﾄ!$L8:$L207, "&lt;&gt;" &amp; "")</f>
        <v>0</v>
      </c>
      <c r="T70" s="173" t="s">
        <v>126</v>
      </c>
      <c r="U70" s="163">
        <f>COUNTIFS(退会者情報入力ｼｰﾄ!$Q8:$Q207,"&gt;=" &amp; 70,退会者情報入力ｼｰﾄ!$Q8:$Q207, "&lt;=" &amp; 79,退会者情報入力ｼｰﾄ!$G8:$G207,"&lt;&gt;" &amp; "", 退会者情報入力ｼｰﾄ!$M8:$M207, "&lt;&gt;" &amp; "")</f>
        <v>0</v>
      </c>
      <c r="V70" s="173" t="s">
        <v>126</v>
      </c>
      <c r="W70" s="165">
        <f>COUNTIFS(退会者情報入力ｼｰﾄ!$Q8:$Q207,"&gt;=" &amp; 70,退会者情報入力ｼｰﾄ!$Q8:$Q207, "&lt;=" &amp; 79,退会者情報入力ｼｰﾄ!$H8:$H207,"&lt;&gt;" &amp; "", 退会者情報入力ｼｰﾄ!$M8:$M207, "&lt;&gt;" &amp; "")</f>
        <v>0</v>
      </c>
      <c r="X70" s="173" t="s">
        <v>126</v>
      </c>
      <c r="Y70" s="163">
        <f>COUNTIFS(退会者情報入力ｼｰﾄ!$Q8:$Q207,"&gt;=" &amp; 70,退会者情報入力ｼｰﾄ!$Q8:$Q207, "&lt;=" &amp; 79,退会者情報入力ｼｰﾄ!$G8:$G207,"&lt;&gt;" &amp; "", 退会者情報入力ｼｰﾄ!$N8:$N207, "&lt;&gt;" &amp; "")</f>
        <v>0</v>
      </c>
      <c r="Z70" s="173" t="s">
        <v>126</v>
      </c>
      <c r="AA70" s="165">
        <f>COUNTIFS(退会者情報入力ｼｰﾄ!$Q8:$Q207,"&gt;=" &amp; 70,退会者情報入力ｼｰﾄ!$Q8:$Q207, "&lt;=" &amp; 79,退会者情報入力ｼｰﾄ!$H8:$H207,"&lt;&gt;" &amp; "", 退会者情報入力ｼｰﾄ!$N8:$N207, "&lt;&gt;" &amp; "")</f>
        <v>0</v>
      </c>
      <c r="AB70" s="173" t="s">
        <v>126</v>
      </c>
    </row>
    <row r="71" spans="1:28" s="87" customFormat="1" ht="21" customHeight="1" x14ac:dyDescent="0.15">
      <c r="C71" s="79" t="s">
        <v>145</v>
      </c>
      <c r="D71" s="70"/>
      <c r="E71" s="163">
        <f>COUNTIFS(退会者情報入力ｼｰﾄ!$Q8:$Q207,"&gt;=" &amp; 80,退会者情報入力ｼｰﾄ!$Q8:$Q207, "&lt;=" &amp; 89,退会者情報入力ｼｰﾄ!$G8:$G207,"&lt;&gt;" &amp; "", 退会者情報入力ｼｰﾄ!$I8:$I207, "&lt;&gt;" &amp; "")</f>
        <v>0</v>
      </c>
      <c r="F71" s="173" t="s">
        <v>126</v>
      </c>
      <c r="G71" s="165">
        <f>COUNTIFS(退会者情報入力ｼｰﾄ!$Q8:$Q207,"&gt;=" &amp; 80,退会者情報入力ｼｰﾄ!$Q8:$Q207, "&lt;=" &amp; 89,退会者情報入力ｼｰﾄ!$H8:$H207,"&lt;&gt;" &amp; "", 退会者情報入力ｼｰﾄ!$I8:$I207, "&lt;&gt;" &amp; "")</f>
        <v>0</v>
      </c>
      <c r="H71" s="173" t="s">
        <v>126</v>
      </c>
      <c r="I71" s="163">
        <f>COUNTIFS(退会者情報入力ｼｰﾄ!$Q8:$Q207,"&gt;=" &amp; 80,退会者情報入力ｼｰﾄ!$Q8:$Q207, "&lt;=" &amp; 89,退会者情報入力ｼｰﾄ!$G8:$G207,"&lt;&gt;" &amp; "", 退会者情報入力ｼｰﾄ!$J8:$J207, "&lt;&gt;" &amp; "")</f>
        <v>0</v>
      </c>
      <c r="J71" s="173" t="s">
        <v>126</v>
      </c>
      <c r="K71" s="165">
        <f>COUNTIFS(退会者情報入力ｼｰﾄ!$Q8:$Q207,"&gt;=" &amp; 80,退会者情報入力ｼｰﾄ!$Q8:$Q207, "&lt;=" &amp; 89,退会者情報入力ｼｰﾄ!$H8:$H207,"&lt;&gt;" &amp; "", 退会者情報入力ｼｰﾄ!$J8:$J207, "&lt;&gt;" &amp; "")</f>
        <v>0</v>
      </c>
      <c r="L71" s="173" t="s">
        <v>126</v>
      </c>
      <c r="M71" s="163">
        <f>COUNTIFS(退会者情報入力ｼｰﾄ!$Q8:$Q207,"&gt;=" &amp; 80,退会者情報入力ｼｰﾄ!$Q8:$Q207, "&lt;=" &amp; 89,退会者情報入力ｼｰﾄ!$G8:$G207,"&lt;&gt;" &amp; "", 退会者情報入力ｼｰﾄ!$K8:$K207, "&lt;&gt;" &amp; "")</f>
        <v>0</v>
      </c>
      <c r="N71" s="173" t="s">
        <v>126</v>
      </c>
      <c r="O71" s="165">
        <f>COUNTIFS(退会者情報入力ｼｰﾄ!$Q8:$Q207,"&gt;=" &amp; 80,退会者情報入力ｼｰﾄ!$Q8:$Q207, "&lt;=" &amp; 89,退会者情報入力ｼｰﾄ!$H8:$H207,"&lt;&gt;" &amp; "", 退会者情報入力ｼｰﾄ!$K8:$K207, "&lt;&gt;" &amp; "")</f>
        <v>0</v>
      </c>
      <c r="P71" s="173" t="s">
        <v>126</v>
      </c>
      <c r="Q71" s="163">
        <f>COUNTIFS(退会者情報入力ｼｰﾄ!$Q8:$Q207,"&gt;=" &amp; 80,退会者情報入力ｼｰﾄ!$Q8:$Q207, "&lt;=" &amp; 89,退会者情報入力ｼｰﾄ!$G8:$G207,"&lt;&gt;" &amp; "", 退会者情報入力ｼｰﾄ!$L8:$L207, "&lt;&gt;" &amp; "")</f>
        <v>0</v>
      </c>
      <c r="R71" s="173" t="s">
        <v>126</v>
      </c>
      <c r="S71" s="165">
        <f>COUNTIFS(退会者情報入力ｼｰﾄ!$Q8:$Q207,"&gt;=" &amp; 80,退会者情報入力ｼｰﾄ!$Q8:$Q207, "&lt;=" &amp; 89,退会者情報入力ｼｰﾄ!$H8:$H207,"&lt;&gt;" &amp; "", 退会者情報入力ｼｰﾄ!$L8:$L207, "&lt;&gt;" &amp; "")</f>
        <v>0</v>
      </c>
      <c r="T71" s="173" t="s">
        <v>126</v>
      </c>
      <c r="U71" s="163">
        <f>COUNTIFS(退会者情報入力ｼｰﾄ!$Q8:$Q207,"&gt;=" &amp; 80,退会者情報入力ｼｰﾄ!$Q8:$Q207, "&lt;=" &amp; 89,退会者情報入力ｼｰﾄ!$G8:$G207,"&lt;&gt;" &amp; "", 退会者情報入力ｼｰﾄ!$M8:$M207, "&lt;&gt;" &amp; "")</f>
        <v>0</v>
      </c>
      <c r="V71" s="173" t="s">
        <v>126</v>
      </c>
      <c r="W71" s="165">
        <f>COUNTIFS(退会者情報入力ｼｰﾄ!$Q8:$Q207,"&gt;=" &amp; 80,退会者情報入力ｼｰﾄ!$Q8:$Q207, "&lt;=" &amp; 89,退会者情報入力ｼｰﾄ!$H8:$H207,"&lt;&gt;" &amp; "", 退会者情報入力ｼｰﾄ!$M8:$M207, "&lt;&gt;" &amp; "")</f>
        <v>0</v>
      </c>
      <c r="X71" s="173" t="s">
        <v>126</v>
      </c>
      <c r="Y71" s="163">
        <f>COUNTIFS(退会者情報入力ｼｰﾄ!$Q8:$Q207,"&gt;=" &amp; 80,退会者情報入力ｼｰﾄ!$Q8:$Q207, "&lt;=" &amp; 89,退会者情報入力ｼｰﾄ!$G8:$G207,"&lt;&gt;" &amp; "", 退会者情報入力ｼｰﾄ!$N8:$N207, "&lt;&gt;" &amp; "")</f>
        <v>0</v>
      </c>
      <c r="Z71" s="173" t="s">
        <v>126</v>
      </c>
      <c r="AA71" s="165">
        <f>COUNTIFS(退会者情報入力ｼｰﾄ!$Q8:$Q207,"&gt;=" &amp; 80,退会者情報入力ｼｰﾄ!$Q8:$Q207, "&lt;=" &amp; 89,退会者情報入力ｼｰﾄ!$H8:$H207,"&lt;&gt;" &amp; "", 退会者情報入力ｼｰﾄ!$N8:$N207, "&lt;&gt;" &amp; "")</f>
        <v>0</v>
      </c>
      <c r="AB71" s="173" t="s">
        <v>126</v>
      </c>
    </row>
    <row r="72" spans="1:28" s="87" customFormat="1" ht="21" customHeight="1" x14ac:dyDescent="0.15">
      <c r="C72" s="80" t="s">
        <v>146</v>
      </c>
      <c r="D72" s="70"/>
      <c r="E72" s="163">
        <f>COUNTIFS(退会者情報入力ｼｰﾄ!$Q8:$Q207,"&gt;=" &amp; 90,退会者情報入力ｼｰﾄ!$G8:$G207,"&lt;&gt;" &amp; "", 退会者情報入力ｼｰﾄ!$I8:$I207, "&lt;&gt;" &amp; "")</f>
        <v>0</v>
      </c>
      <c r="F72" s="173" t="s">
        <v>126</v>
      </c>
      <c r="G72" s="165">
        <f>COUNTIFS(退会者情報入力ｼｰﾄ!$Q8:$Q207,"&gt;=" &amp; 90,退会者情報入力ｼｰﾄ!$H8:$H207,"&lt;&gt;" &amp; "", 退会者情報入力ｼｰﾄ!$I8:$I207, "&lt;&gt;" &amp; "")</f>
        <v>0</v>
      </c>
      <c r="H72" s="173" t="s">
        <v>126</v>
      </c>
      <c r="I72" s="163">
        <f>COUNTIFS(退会者情報入力ｼｰﾄ!$Q8:$Q207,"&gt;=" &amp; 90,退会者情報入力ｼｰﾄ!$G8:$G207,"&lt;&gt;" &amp; "", 退会者情報入力ｼｰﾄ!$J8:$J207, "&lt;&gt;" &amp; "")</f>
        <v>0</v>
      </c>
      <c r="J72" s="173" t="s">
        <v>126</v>
      </c>
      <c r="K72" s="165">
        <f>COUNTIFS(退会者情報入力ｼｰﾄ!$Q8:$Q207,"&gt;=" &amp; 90,退会者情報入力ｼｰﾄ!$H8:$H207,"&lt;&gt;" &amp; "", 退会者情報入力ｼｰﾄ!$J8:$J207, "&lt;&gt;" &amp; "")</f>
        <v>0</v>
      </c>
      <c r="L72" s="173" t="s">
        <v>126</v>
      </c>
      <c r="M72" s="163">
        <f>COUNTIFS(退会者情報入力ｼｰﾄ!$Q8:$Q207,"&gt;=" &amp; 90,退会者情報入力ｼｰﾄ!$G8:$G207,"&lt;&gt;" &amp; "", 退会者情報入力ｼｰﾄ!$K8:$K207, "&lt;&gt;" &amp; "")</f>
        <v>0</v>
      </c>
      <c r="N72" s="173" t="s">
        <v>126</v>
      </c>
      <c r="O72" s="165">
        <f>COUNTIFS(退会者情報入力ｼｰﾄ!$Q8:$Q207,"&gt;=" &amp; 90,退会者情報入力ｼｰﾄ!$H8:$H207,"&lt;&gt;" &amp; "", 退会者情報入力ｼｰﾄ!$K8:$K207, "&lt;&gt;" &amp; "")</f>
        <v>0</v>
      </c>
      <c r="P72" s="173" t="s">
        <v>126</v>
      </c>
      <c r="Q72" s="163">
        <f>COUNTIFS(退会者情報入力ｼｰﾄ!$Q8:$Q207,"&gt;=" &amp; 90,退会者情報入力ｼｰﾄ!$G8:$G207,"&lt;&gt;" &amp; "", 退会者情報入力ｼｰﾄ!$L8:$L207, "&lt;&gt;" &amp; "")</f>
        <v>0</v>
      </c>
      <c r="R72" s="173" t="s">
        <v>126</v>
      </c>
      <c r="S72" s="165">
        <f>COUNTIFS(退会者情報入力ｼｰﾄ!$Q8:$Q207,"&gt;=" &amp; 90,退会者情報入力ｼｰﾄ!$H8:$H207,"&lt;&gt;" &amp; "", 退会者情報入力ｼｰﾄ!$L8:$L207, "&lt;&gt;" &amp; "")</f>
        <v>0</v>
      </c>
      <c r="T72" s="173" t="s">
        <v>126</v>
      </c>
      <c r="U72" s="163">
        <f>COUNTIFS(退会者情報入力ｼｰﾄ!$Q8:$Q207,"&gt;=" &amp; 90,退会者情報入力ｼｰﾄ!$G8:$G207,"&lt;&gt;" &amp; "", 退会者情報入力ｼｰﾄ!$M8:$M207, "&lt;&gt;" &amp; "")</f>
        <v>0</v>
      </c>
      <c r="V72" s="173" t="s">
        <v>126</v>
      </c>
      <c r="W72" s="165">
        <f>COUNTIFS(退会者情報入力ｼｰﾄ!$Q8:$Q207,"&gt;=" &amp; 90,退会者情報入力ｼｰﾄ!$H8:$H207,"&lt;&gt;" &amp; "", 退会者情報入力ｼｰﾄ!$M8:$M207, "&lt;&gt;" &amp; "")</f>
        <v>0</v>
      </c>
      <c r="X72" s="173" t="s">
        <v>126</v>
      </c>
      <c r="Y72" s="163">
        <f>COUNTIFS(退会者情報入力ｼｰﾄ!$Q8:$Q207,"&gt;=" &amp; 90,退会者情報入力ｼｰﾄ!$G8:$G207,"&lt;&gt;" &amp; "", 退会者情報入力ｼｰﾄ!$N8:$N207, "&lt;&gt;" &amp; "")</f>
        <v>0</v>
      </c>
      <c r="Z72" s="173" t="s">
        <v>126</v>
      </c>
      <c r="AA72" s="165">
        <f>COUNTIFS(退会者情報入力ｼｰﾄ!$Q8:$Q207,"&gt;=" &amp; 90,退会者情報入力ｼｰﾄ!$H8:$H207,"&lt;&gt;" &amp; "", 退会者情報入力ｼｰﾄ!$N8:$N207, "&lt;&gt;" &amp; "")</f>
        <v>0</v>
      </c>
      <c r="AB72" s="173" t="s">
        <v>126</v>
      </c>
    </row>
    <row r="73" spans="1:28" s="87" customFormat="1" ht="11.25" customHeight="1" x14ac:dyDescent="0.15">
      <c r="D73" s="81"/>
      <c r="E73" s="174"/>
      <c r="F73" s="175"/>
      <c r="G73" s="174"/>
      <c r="H73" s="175"/>
      <c r="I73" s="174"/>
      <c r="J73" s="175"/>
      <c r="K73" s="174"/>
      <c r="L73" s="175"/>
      <c r="M73" s="174"/>
      <c r="N73" s="175"/>
      <c r="O73" s="174"/>
      <c r="P73" s="175"/>
      <c r="Q73" s="174"/>
      <c r="R73" s="175"/>
      <c r="S73" s="174"/>
      <c r="T73" s="175"/>
      <c r="U73" s="174"/>
      <c r="V73" s="175"/>
      <c r="W73" s="174"/>
      <c r="X73" s="175"/>
      <c r="Y73" s="174"/>
      <c r="Z73" s="175"/>
      <c r="AA73" s="174"/>
      <c r="AB73" s="175"/>
    </row>
    <row r="74" spans="1:28" s="87" customFormat="1" ht="21" customHeight="1" x14ac:dyDescent="0.15">
      <c r="C74" s="69" t="s">
        <v>147</v>
      </c>
      <c r="D74" s="70"/>
      <c r="E74" s="171">
        <f>SUM(E65:E72)</f>
        <v>0</v>
      </c>
      <c r="F74" s="173" t="s">
        <v>126</v>
      </c>
      <c r="G74" s="170">
        <f>SUM(G65:G72)</f>
        <v>0</v>
      </c>
      <c r="H74" s="173" t="s">
        <v>126</v>
      </c>
      <c r="I74" s="170">
        <f>SUM(I65:I72)</f>
        <v>0</v>
      </c>
      <c r="J74" s="173" t="s">
        <v>126</v>
      </c>
      <c r="K74" s="170">
        <f>SUM(K65:K72)</f>
        <v>0</v>
      </c>
      <c r="L74" s="173" t="s">
        <v>126</v>
      </c>
      <c r="M74" s="170">
        <f>SUM(M65:M72)</f>
        <v>0</v>
      </c>
      <c r="N74" s="173" t="s">
        <v>126</v>
      </c>
      <c r="O74" s="170">
        <f>SUM(O65:O72)</f>
        <v>0</v>
      </c>
      <c r="P74" s="173" t="s">
        <v>126</v>
      </c>
      <c r="Q74" s="170">
        <f>SUM(Q65:Q72)</f>
        <v>0</v>
      </c>
      <c r="R74" s="173" t="s">
        <v>126</v>
      </c>
      <c r="S74" s="170">
        <f>SUM(S65:S72)</f>
        <v>0</v>
      </c>
      <c r="T74" s="173" t="s">
        <v>126</v>
      </c>
      <c r="U74" s="170">
        <f>SUM(U65:U72)</f>
        <v>0</v>
      </c>
      <c r="V74" s="173" t="s">
        <v>126</v>
      </c>
      <c r="W74" s="170">
        <f>SUM(W65:W72)</f>
        <v>0</v>
      </c>
      <c r="X74" s="173" t="s">
        <v>126</v>
      </c>
      <c r="Y74" s="170">
        <f>SUM(Y65:Y72)</f>
        <v>0</v>
      </c>
      <c r="Z74" s="173" t="s">
        <v>126</v>
      </c>
      <c r="AA74" s="170">
        <f>SUM(AA65:AA72)</f>
        <v>0</v>
      </c>
      <c r="AB74" s="173" t="s">
        <v>126</v>
      </c>
    </row>
    <row r="75" spans="1:28" s="87" customFormat="1" ht="10.5" customHeight="1" thickBot="1" x14ac:dyDescent="0.2">
      <c r="D75" s="81"/>
      <c r="E75" s="174"/>
      <c r="F75" s="175"/>
      <c r="G75" s="174"/>
      <c r="H75" s="175"/>
      <c r="I75" s="174"/>
      <c r="J75" s="175"/>
      <c r="K75" s="174"/>
      <c r="L75" s="175"/>
      <c r="M75" s="174"/>
      <c r="N75" s="175"/>
      <c r="O75" s="174"/>
      <c r="P75" s="175"/>
      <c r="Q75" s="174"/>
      <c r="R75" s="175"/>
      <c r="S75" s="174"/>
      <c r="T75" s="175"/>
      <c r="U75" s="174"/>
      <c r="V75" s="175"/>
      <c r="W75" s="174"/>
      <c r="X75" s="175"/>
      <c r="Y75" s="174"/>
      <c r="Z75" s="175"/>
      <c r="AA75" s="174"/>
      <c r="AB75" s="175"/>
    </row>
    <row r="76" spans="1:28" s="87" customFormat="1" ht="21" customHeight="1" thickBot="1" x14ac:dyDescent="0.2">
      <c r="A76" s="66" t="s">
        <v>148</v>
      </c>
      <c r="D76" s="81"/>
      <c r="E76" s="273" t="s">
        <v>155</v>
      </c>
      <c r="F76" s="265"/>
      <c r="G76" s="168">
        <f>E74+G74</f>
        <v>0</v>
      </c>
      <c r="H76" s="176" t="s">
        <v>126</v>
      </c>
      <c r="I76" s="299" t="s">
        <v>149</v>
      </c>
      <c r="J76" s="300"/>
      <c r="K76" s="169">
        <f>I74+K74</f>
        <v>0</v>
      </c>
      <c r="L76" s="176" t="s">
        <v>126</v>
      </c>
      <c r="M76" s="264" t="s">
        <v>132</v>
      </c>
      <c r="N76" s="265"/>
      <c r="O76" s="169">
        <f>M74+O74</f>
        <v>0</v>
      </c>
      <c r="P76" s="176" t="s">
        <v>126</v>
      </c>
      <c r="Q76" s="264" t="s">
        <v>133</v>
      </c>
      <c r="R76" s="265"/>
      <c r="S76" s="169">
        <f>Q74+S74</f>
        <v>0</v>
      </c>
      <c r="T76" s="176" t="s">
        <v>126</v>
      </c>
      <c r="U76" s="264" t="s">
        <v>134</v>
      </c>
      <c r="V76" s="265"/>
      <c r="W76" s="169">
        <f>U74+W74</f>
        <v>0</v>
      </c>
      <c r="X76" s="176" t="s">
        <v>126</v>
      </c>
      <c r="Y76" s="273" t="s">
        <v>135</v>
      </c>
      <c r="Z76" s="265"/>
      <c r="AA76" s="169">
        <f>Y74+AA74</f>
        <v>0</v>
      </c>
      <c r="AB76" s="176" t="s">
        <v>126</v>
      </c>
    </row>
    <row r="77" spans="1:28" s="87" customFormat="1" ht="12.95" customHeight="1" x14ac:dyDescent="0.15">
      <c r="A77" s="66"/>
    </row>
    <row r="78" spans="1:28" s="87" customFormat="1" ht="21" customHeight="1" x14ac:dyDescent="0.15">
      <c r="A78" s="66" t="s">
        <v>150</v>
      </c>
      <c r="C78" s="274" t="s">
        <v>269</v>
      </c>
      <c r="D78" s="258"/>
      <c r="E78" s="258"/>
      <c r="F78" s="258"/>
      <c r="G78" s="298">
        <f>IF(SUM(退会者情報入力ｼｰﾄ!Q8:Q207)&lt;&gt;0,ROUND(AVERAGE(退会者情報入力ｼｰﾄ!Q8:Q207),1),0)</f>
        <v>0</v>
      </c>
      <c r="H78" s="298"/>
      <c r="I78" s="298"/>
      <c r="J78" s="82" t="s">
        <v>151</v>
      </c>
      <c r="K78" s="81"/>
      <c r="L78" s="275" t="s">
        <v>270</v>
      </c>
      <c r="M78" s="258"/>
      <c r="N78" s="258"/>
      <c r="O78" s="298">
        <f>MIN(退会者情報入力ｼｰﾄ!Q8:Q207)</f>
        <v>0</v>
      </c>
      <c r="P78" s="298"/>
      <c r="Q78" s="298"/>
      <c r="R78" s="298"/>
      <c r="S78" s="82" t="s">
        <v>151</v>
      </c>
      <c r="T78" s="81"/>
      <c r="U78" s="274" t="s">
        <v>271</v>
      </c>
      <c r="V78" s="258"/>
      <c r="W78" s="258"/>
      <c r="X78" s="298">
        <f>MAX(退会者情報入力ｼｰﾄ!Q8:Q207)</f>
        <v>0</v>
      </c>
      <c r="Y78" s="298"/>
      <c r="Z78" s="298"/>
      <c r="AA78" s="298"/>
      <c r="AB78" s="82" t="s">
        <v>151</v>
      </c>
    </row>
    <row r="79" spans="1:28" s="87" customFormat="1" ht="21" customHeight="1" x14ac:dyDescent="0.15">
      <c r="C79" s="87" t="s">
        <v>152</v>
      </c>
    </row>
    <row r="80" spans="1:28" s="87" customFormat="1" ht="27" customHeight="1" thickBot="1" x14ac:dyDescent="0.2">
      <c r="A80" s="66" t="s">
        <v>153</v>
      </c>
      <c r="C80" s="72" t="s">
        <v>154</v>
      </c>
      <c r="D80" s="83"/>
      <c r="E80" s="84"/>
      <c r="F80" s="301" t="s">
        <v>155</v>
      </c>
      <c r="G80" s="270"/>
      <c r="H80" s="81"/>
      <c r="I80" s="81"/>
      <c r="J80" s="267" t="s">
        <v>156</v>
      </c>
      <c r="K80" s="268"/>
      <c r="L80" s="81"/>
      <c r="M80" s="81"/>
      <c r="N80" s="269" t="s">
        <v>157</v>
      </c>
      <c r="O80" s="270"/>
      <c r="P80" s="81"/>
      <c r="Q80" s="81"/>
      <c r="R80" s="269" t="s">
        <v>158</v>
      </c>
      <c r="S80" s="270"/>
      <c r="T80" s="81"/>
      <c r="U80" s="81"/>
      <c r="V80" s="269" t="s">
        <v>159</v>
      </c>
      <c r="W80" s="270"/>
      <c r="X80" s="81"/>
      <c r="Y80" s="81"/>
      <c r="Z80" s="269" t="s">
        <v>135</v>
      </c>
      <c r="AA80" s="270"/>
    </row>
    <row r="81" spans="1:30" s="87" customFormat="1" ht="21" customHeight="1" thickTop="1" x14ac:dyDescent="0.15">
      <c r="C81" s="254" t="s">
        <v>160</v>
      </c>
      <c r="D81" s="255"/>
      <c r="E81" s="256"/>
      <c r="F81" s="159">
        <f>COUNTIFS(退会者情報入力ｼｰﾄ!$P8:$P207,"&lt;" &amp; 1, 退会者情報入力ｼｰﾄ!$I8:$I207, "&lt;&gt;" &amp; "" )</f>
        <v>0</v>
      </c>
      <c r="G81" s="172" t="s">
        <v>126</v>
      </c>
      <c r="H81" s="174"/>
      <c r="I81" s="174"/>
      <c r="J81" s="161">
        <f>COUNTIFS(退会者情報入力ｼｰﾄ!$P8:$P207,"&lt;" &amp; 1, 退会者情報入力ｼｰﾄ!$J8:$J207, "&lt;&gt;" &amp; "" )</f>
        <v>0</v>
      </c>
      <c r="K81" s="172" t="s">
        <v>126</v>
      </c>
      <c r="L81" s="174"/>
      <c r="M81" s="174"/>
      <c r="N81" s="161">
        <f>COUNTIFS(退会者情報入力ｼｰﾄ!$P8:$P207,"&lt;" &amp; 1, 退会者情報入力ｼｰﾄ!$K8:$K207, "&lt;&gt;" &amp; "" )</f>
        <v>0</v>
      </c>
      <c r="O81" s="172" t="s">
        <v>126</v>
      </c>
      <c r="P81" s="174"/>
      <c r="Q81" s="174"/>
      <c r="R81" s="161">
        <f>COUNTIFS(退会者情報入力ｼｰﾄ!$P8:$P207,"&lt;" &amp; 1, 退会者情報入力ｼｰﾄ!$L8:$L207, "&lt;&gt;" &amp; "" )</f>
        <v>0</v>
      </c>
      <c r="S81" s="172" t="s">
        <v>126</v>
      </c>
      <c r="T81" s="174"/>
      <c r="U81" s="174"/>
      <c r="V81" s="161">
        <f>COUNTIFS(退会者情報入力ｼｰﾄ!$P8:$P207,"&lt;" &amp; 1, 退会者情報入力ｼｰﾄ!$M8:$M207, "&lt;&gt;" &amp; "" )</f>
        <v>0</v>
      </c>
      <c r="W81" s="172" t="s">
        <v>126</v>
      </c>
      <c r="X81" s="174"/>
      <c r="Y81" s="174"/>
      <c r="Z81" s="161">
        <f>COUNTIFS(退会者情報入力ｼｰﾄ!$P8:$P207,"&lt;" &amp; 1, 退会者情報入力ｼｰﾄ!$N8:$N207, "&lt;&gt;" &amp; "" )</f>
        <v>0</v>
      </c>
      <c r="AA81" s="172" t="s">
        <v>126</v>
      </c>
    </row>
    <row r="82" spans="1:30" s="87" customFormat="1" ht="21" customHeight="1" x14ac:dyDescent="0.15">
      <c r="C82" s="257" t="s">
        <v>161</v>
      </c>
      <c r="D82" s="258"/>
      <c r="E82" s="259"/>
      <c r="F82" s="160">
        <f>COUNTIFS(退会者情報入力ｼｰﾄ!$P8:$P207,"&gt;=" &amp; 1,退会者情報入力ｼｰﾄ!$P8:$P207,"&lt;=" &amp; 3, 退会者情報入力ｼｰﾄ!$I8:$I207, "&lt;&gt;" &amp; "" )</f>
        <v>0</v>
      </c>
      <c r="G82" s="173" t="s">
        <v>126</v>
      </c>
      <c r="H82" s="174"/>
      <c r="I82" s="174"/>
      <c r="J82" s="162">
        <f>COUNTIFS(退会者情報入力ｼｰﾄ!$P8:$P207,"&gt;=" &amp; 1,退会者情報入力ｼｰﾄ!$P8:$P207,"&lt;=" &amp; 3, 退会者情報入力ｼｰﾄ!$J8:$J207, "&lt;&gt;" &amp; "" )</f>
        <v>0</v>
      </c>
      <c r="K82" s="173" t="s">
        <v>126</v>
      </c>
      <c r="L82" s="174"/>
      <c r="M82" s="174"/>
      <c r="N82" s="162">
        <f>COUNTIFS(退会者情報入力ｼｰﾄ!$P8:$P207,"&gt;=" &amp; 1,退会者情報入力ｼｰﾄ!$P8:$P207,"&lt;=" &amp; 3, 退会者情報入力ｼｰﾄ!$K8:$K207, "&lt;&gt;" &amp; "" )</f>
        <v>0</v>
      </c>
      <c r="O82" s="173" t="s">
        <v>126</v>
      </c>
      <c r="P82" s="174"/>
      <c r="Q82" s="174"/>
      <c r="R82" s="162">
        <f>COUNTIFS(退会者情報入力ｼｰﾄ!$P8:$P207,"&gt;=" &amp; 1,退会者情報入力ｼｰﾄ!$P8:$P207,"&lt;=" &amp; 3, 退会者情報入力ｼｰﾄ!$L8:$L207, "&lt;&gt;" &amp; "" )</f>
        <v>0</v>
      </c>
      <c r="S82" s="173" t="s">
        <v>126</v>
      </c>
      <c r="T82" s="174"/>
      <c r="U82" s="174"/>
      <c r="V82" s="162">
        <f>COUNTIFS(退会者情報入力ｼｰﾄ!$P8:$P207,"&gt;=" &amp; 1,退会者情報入力ｼｰﾄ!$P8:$P207,"&lt;=" &amp; 3, 退会者情報入力ｼｰﾄ!$M8:$M207, "&lt;&gt;" &amp; "" )</f>
        <v>0</v>
      </c>
      <c r="W82" s="173" t="s">
        <v>126</v>
      </c>
      <c r="X82" s="174"/>
      <c r="Y82" s="174"/>
      <c r="Z82" s="162">
        <f>COUNTIFS(退会者情報入力ｼｰﾄ!$P8:$P207,"&gt;=" &amp; 1,退会者情報入力ｼｰﾄ!$P8:$P207,"&lt;=" &amp; 3, 退会者情報入力ｼｰﾄ!$N8:$N207, "&lt;&gt;" &amp; "" )</f>
        <v>0</v>
      </c>
      <c r="AA82" s="173" t="s">
        <v>126</v>
      </c>
    </row>
    <row r="83" spans="1:30" s="87" customFormat="1" ht="21" customHeight="1" x14ac:dyDescent="0.15">
      <c r="C83" s="257" t="s">
        <v>162</v>
      </c>
      <c r="D83" s="258"/>
      <c r="E83" s="259"/>
      <c r="F83" s="160">
        <f>COUNTIFS(退会者情報入力ｼｰﾄ!$P8:$P207,"&gt;=" &amp; 4,退会者情報入力ｼｰﾄ!$P8:$P207,"&lt;=" &amp; 5, 退会者情報入力ｼｰﾄ!$I8:$I207, "&lt;&gt;" &amp; "" )</f>
        <v>0</v>
      </c>
      <c r="G83" s="173" t="s">
        <v>126</v>
      </c>
      <c r="H83" s="174"/>
      <c r="I83" s="174"/>
      <c r="J83" s="162">
        <f>COUNTIFS(退会者情報入力ｼｰﾄ!$P8:$P207,"&gt;=" &amp; 4,退会者情報入力ｼｰﾄ!$P8:$P207,"&lt;=" &amp; 5, 退会者情報入力ｼｰﾄ!$J8:$J207, "&lt;&gt;" &amp; "" )</f>
        <v>0</v>
      </c>
      <c r="K83" s="173" t="s">
        <v>126</v>
      </c>
      <c r="L83" s="174"/>
      <c r="M83" s="174"/>
      <c r="N83" s="162">
        <f>COUNTIFS(退会者情報入力ｼｰﾄ!$P8:$P207,"&gt;=" &amp; 4,退会者情報入力ｼｰﾄ!$P8:$P207,"&lt;=" &amp; 5, 退会者情報入力ｼｰﾄ!$K8:$K207, "&lt;&gt;" &amp; "" )</f>
        <v>0</v>
      </c>
      <c r="O83" s="173" t="s">
        <v>126</v>
      </c>
      <c r="P83" s="174"/>
      <c r="Q83" s="174"/>
      <c r="R83" s="162">
        <f>COUNTIFS(退会者情報入力ｼｰﾄ!$P8:$P207,"&gt;=" &amp; 4,退会者情報入力ｼｰﾄ!$P8:$P207,"&lt;=" &amp; 5, 退会者情報入力ｼｰﾄ!$L8:$L207, "&lt;&gt;" &amp; "" )</f>
        <v>0</v>
      </c>
      <c r="S83" s="173" t="s">
        <v>126</v>
      </c>
      <c r="T83" s="174"/>
      <c r="U83" s="174"/>
      <c r="V83" s="162">
        <f>COUNTIFS(退会者情報入力ｼｰﾄ!$P8:$P207,"&gt;=" &amp; 4,退会者情報入力ｼｰﾄ!$P8:$P207,"&lt;=" &amp; 5, 退会者情報入力ｼｰﾄ!$M8:$M207, "&lt;&gt;" &amp; "" )</f>
        <v>0</v>
      </c>
      <c r="W83" s="173" t="s">
        <v>126</v>
      </c>
      <c r="X83" s="174"/>
      <c r="Y83" s="174"/>
      <c r="Z83" s="162">
        <f>COUNTIFS(退会者情報入力ｼｰﾄ!$P8:$P207,"&gt;=" &amp; 4,退会者情報入力ｼｰﾄ!$P8:$P207,"&lt;=" &amp; 5, 退会者情報入力ｼｰﾄ!$N8:$N207, "&lt;&gt;" &amp; "" )</f>
        <v>0</v>
      </c>
      <c r="AA83" s="173" t="s">
        <v>126</v>
      </c>
    </row>
    <row r="84" spans="1:30" s="87" customFormat="1" ht="21" customHeight="1" x14ac:dyDescent="0.15">
      <c r="C84" s="257" t="s">
        <v>163</v>
      </c>
      <c r="D84" s="258"/>
      <c r="E84" s="259"/>
      <c r="F84" s="160">
        <f>COUNTIFS(退会者情報入力ｼｰﾄ!$P8:$P207,"&gt;=" &amp; 6,退会者情報入力ｼｰﾄ!$P8:$P207,"&lt;=" &amp; 9, 退会者情報入力ｼｰﾄ!$I8:$I207, "&lt;&gt;" &amp; "" )</f>
        <v>0</v>
      </c>
      <c r="G84" s="173" t="s">
        <v>126</v>
      </c>
      <c r="H84" s="174"/>
      <c r="I84" s="174"/>
      <c r="J84" s="162">
        <f>COUNTIFS(退会者情報入力ｼｰﾄ!$P8:$P207,"&gt;=" &amp; 6,退会者情報入力ｼｰﾄ!$P8:$P207,"&lt;=" &amp; 9, 退会者情報入力ｼｰﾄ!$J8:$J207, "&lt;&gt;" &amp; "" )</f>
        <v>0</v>
      </c>
      <c r="K84" s="173" t="s">
        <v>126</v>
      </c>
      <c r="L84" s="174"/>
      <c r="M84" s="174"/>
      <c r="N84" s="162">
        <f>COUNTIFS(退会者情報入力ｼｰﾄ!$P8:$P207,"&gt;=" &amp; 6,退会者情報入力ｼｰﾄ!$P8:$P207,"&lt;=" &amp; 9, 退会者情報入力ｼｰﾄ!$K8:$K207, "&lt;&gt;" &amp; "" )</f>
        <v>0</v>
      </c>
      <c r="O84" s="173" t="s">
        <v>126</v>
      </c>
      <c r="P84" s="174"/>
      <c r="Q84" s="174"/>
      <c r="R84" s="162">
        <f>COUNTIFS(退会者情報入力ｼｰﾄ!$P8:$P207,"&gt;=" &amp; 6,退会者情報入力ｼｰﾄ!$P8:$P207,"&lt;=" &amp; 9, 退会者情報入力ｼｰﾄ!$L8:$L207, "&lt;&gt;" &amp; "" )</f>
        <v>0</v>
      </c>
      <c r="S84" s="173" t="s">
        <v>126</v>
      </c>
      <c r="T84" s="174"/>
      <c r="U84" s="174"/>
      <c r="V84" s="162">
        <f>COUNTIFS(退会者情報入力ｼｰﾄ!$P8:$P207,"&gt;=" &amp; 6,退会者情報入力ｼｰﾄ!$P8:$P207,"&lt;=" &amp; 9, 退会者情報入力ｼｰﾄ!$M8:$M207, "&lt;&gt;" &amp; "" )</f>
        <v>0</v>
      </c>
      <c r="W84" s="173" t="s">
        <v>126</v>
      </c>
      <c r="X84" s="174"/>
      <c r="Y84" s="174"/>
      <c r="Z84" s="162">
        <f>COUNTIFS(退会者情報入力ｼｰﾄ!$P8:$P207,"&gt;=" &amp; 6,退会者情報入力ｼｰﾄ!$P8:$P207,"&lt;=" &amp; 9, 退会者情報入力ｼｰﾄ!$N8:$N207, "&lt;&gt;" &amp; "" )</f>
        <v>0</v>
      </c>
      <c r="AA84" s="173" t="s">
        <v>126</v>
      </c>
    </row>
    <row r="85" spans="1:30" s="87" customFormat="1" ht="21" customHeight="1" x14ac:dyDescent="0.15">
      <c r="C85" s="257" t="s">
        <v>164</v>
      </c>
      <c r="D85" s="258"/>
      <c r="E85" s="259"/>
      <c r="F85" s="160">
        <f>COUNTIFS(退会者情報入力ｼｰﾄ!$P8:$P207,"&gt;=" &amp; 10,退会者情報入力ｼｰﾄ!$P8:$P207,"&lt;=" &amp; 14, 退会者情報入力ｼｰﾄ!$I8:$I207, "&lt;&gt;" &amp; "" )</f>
        <v>0</v>
      </c>
      <c r="G85" s="173" t="s">
        <v>126</v>
      </c>
      <c r="H85" s="174"/>
      <c r="I85" s="174"/>
      <c r="J85" s="162">
        <f>COUNTIFS(退会者情報入力ｼｰﾄ!$P8:$P207,"&gt;=" &amp; 10,退会者情報入力ｼｰﾄ!$P8:$P207,"&lt;=" &amp; 14, 退会者情報入力ｼｰﾄ!$J8:$J207, "&lt;&gt;" &amp; "" )</f>
        <v>0</v>
      </c>
      <c r="K85" s="173" t="s">
        <v>126</v>
      </c>
      <c r="L85" s="174"/>
      <c r="M85" s="174"/>
      <c r="N85" s="162">
        <f>COUNTIFS(退会者情報入力ｼｰﾄ!$P8:$P207,"&gt;=" &amp; 10,退会者情報入力ｼｰﾄ!$P8:$P207,"&lt;=" &amp; 14, 退会者情報入力ｼｰﾄ!$K8:$K207, "&lt;&gt;" &amp; "" )</f>
        <v>0</v>
      </c>
      <c r="O85" s="173" t="s">
        <v>126</v>
      </c>
      <c r="P85" s="174"/>
      <c r="Q85" s="174"/>
      <c r="R85" s="162">
        <f>COUNTIFS(退会者情報入力ｼｰﾄ!$P8:$P207,"&gt;=" &amp; 10,退会者情報入力ｼｰﾄ!$P8:$P207,"&lt;=" &amp; 14, 退会者情報入力ｼｰﾄ!$L8:$L207, "&lt;&gt;" &amp; "" )</f>
        <v>0</v>
      </c>
      <c r="S85" s="173" t="s">
        <v>126</v>
      </c>
      <c r="T85" s="174"/>
      <c r="U85" s="174"/>
      <c r="V85" s="162">
        <f>COUNTIFS(退会者情報入力ｼｰﾄ!$P8:$P207,"&gt;=" &amp; 10,退会者情報入力ｼｰﾄ!$P8:$P207,"&lt;=" &amp; 14, 退会者情報入力ｼｰﾄ!$M8:$M207, "&lt;&gt;" &amp; "" )</f>
        <v>0</v>
      </c>
      <c r="W85" s="173" t="s">
        <v>126</v>
      </c>
      <c r="X85" s="174"/>
      <c r="Y85" s="174"/>
      <c r="Z85" s="162">
        <f>COUNTIFS(退会者情報入力ｼｰﾄ!$P8:$P207,"&gt;=" &amp; 10,退会者情報入力ｼｰﾄ!$P8:$P207,"&lt;=" &amp; 14, 退会者情報入力ｼｰﾄ!$N8:$N207, "&lt;&gt;" &amp; "" )</f>
        <v>0</v>
      </c>
      <c r="AA85" s="173" t="s">
        <v>126</v>
      </c>
    </row>
    <row r="86" spans="1:30" s="87" customFormat="1" ht="21" customHeight="1" x14ac:dyDescent="0.15">
      <c r="C86" s="257" t="s">
        <v>165</v>
      </c>
      <c r="D86" s="258"/>
      <c r="E86" s="259"/>
      <c r="F86" s="160">
        <f>COUNTIFS(退会者情報入力ｼｰﾄ!$P8:$P207,"&gt;=" &amp; 15,退会者情報入力ｼｰﾄ!$P8:$P207,"&lt;=" &amp; 19, 退会者情報入力ｼｰﾄ!$I8:$I207, "&lt;&gt;" &amp; "" )</f>
        <v>0</v>
      </c>
      <c r="G86" s="173" t="s">
        <v>126</v>
      </c>
      <c r="H86" s="174"/>
      <c r="I86" s="174"/>
      <c r="J86" s="162">
        <f>COUNTIFS(退会者情報入力ｼｰﾄ!$P8:$P207,"&gt;=" &amp; 15,退会者情報入力ｼｰﾄ!$P8:$P207,"&lt;=" &amp; 19, 退会者情報入力ｼｰﾄ!$J8:$J207, "&lt;&gt;" &amp; "" )</f>
        <v>0</v>
      </c>
      <c r="K86" s="173" t="s">
        <v>126</v>
      </c>
      <c r="L86" s="174"/>
      <c r="M86" s="174"/>
      <c r="N86" s="162">
        <f>COUNTIFS(退会者情報入力ｼｰﾄ!$P8:$P207,"&gt;=" &amp; 15,退会者情報入力ｼｰﾄ!$P8:$P207,"&lt;=" &amp; 19, 退会者情報入力ｼｰﾄ!$K8:$K207, "&lt;&gt;" &amp; "" )</f>
        <v>0</v>
      </c>
      <c r="O86" s="173" t="s">
        <v>126</v>
      </c>
      <c r="P86" s="174"/>
      <c r="Q86" s="174"/>
      <c r="R86" s="162">
        <f>COUNTIFS(退会者情報入力ｼｰﾄ!$P8:$P207,"&gt;=" &amp; 15,退会者情報入力ｼｰﾄ!$P8:$P207,"&lt;=" &amp; 19, 退会者情報入力ｼｰﾄ!$L8:$L207, "&lt;&gt;" &amp; "" )</f>
        <v>0</v>
      </c>
      <c r="S86" s="173" t="s">
        <v>126</v>
      </c>
      <c r="T86" s="174"/>
      <c r="U86" s="174"/>
      <c r="V86" s="162">
        <f>COUNTIFS(退会者情報入力ｼｰﾄ!$P8:$P207,"&gt;=" &amp; 15,退会者情報入力ｼｰﾄ!$P8:$P207,"&lt;=" &amp; 19, 退会者情報入力ｼｰﾄ!$M8:$M207, "&lt;&gt;" &amp; "" )</f>
        <v>0</v>
      </c>
      <c r="W86" s="173" t="s">
        <v>126</v>
      </c>
      <c r="X86" s="174"/>
      <c r="Y86" s="174"/>
      <c r="Z86" s="162">
        <f>COUNTIFS(退会者情報入力ｼｰﾄ!$P8:$P207,"&gt;=" &amp; 15,退会者情報入力ｼｰﾄ!$P8:$P207,"&lt;=" &amp; 19, 退会者情報入力ｼｰﾄ!$N8:$N207, "&lt;&gt;" &amp; "" )</f>
        <v>0</v>
      </c>
      <c r="AA86" s="173" t="s">
        <v>126</v>
      </c>
    </row>
    <row r="87" spans="1:30" s="87" customFormat="1" ht="21" customHeight="1" x14ac:dyDescent="0.15">
      <c r="C87" s="257" t="s">
        <v>166</v>
      </c>
      <c r="D87" s="258"/>
      <c r="E87" s="259"/>
      <c r="F87" s="160">
        <f>COUNTIFS(退会者情報入力ｼｰﾄ!$P8:$P207,"&gt;=" &amp; 20,退会者情報入力ｼｰﾄ!$P8:$P207,"&lt;=" &amp; 24, 退会者情報入力ｼｰﾄ!$I8:$I207, "&lt;&gt;" &amp; "" )</f>
        <v>0</v>
      </c>
      <c r="G87" s="173" t="s">
        <v>126</v>
      </c>
      <c r="H87" s="174"/>
      <c r="I87" s="174"/>
      <c r="J87" s="162">
        <f>COUNTIFS(退会者情報入力ｼｰﾄ!$P8:$P207,"&gt;=" &amp; 20,退会者情報入力ｼｰﾄ!$P8:$P207,"&lt;=" &amp; 24, 退会者情報入力ｼｰﾄ!$J8:$J207, "&lt;&gt;" &amp; "" )</f>
        <v>0</v>
      </c>
      <c r="K87" s="173" t="s">
        <v>126</v>
      </c>
      <c r="L87" s="174"/>
      <c r="M87" s="174"/>
      <c r="N87" s="162">
        <f>COUNTIFS(退会者情報入力ｼｰﾄ!$P8:$P207,"&gt;=" &amp; 20,退会者情報入力ｼｰﾄ!$P8:$P207,"&lt;=" &amp; 24, 退会者情報入力ｼｰﾄ!$K8:$K207, "&lt;&gt;" &amp; "" )</f>
        <v>0</v>
      </c>
      <c r="O87" s="173" t="s">
        <v>126</v>
      </c>
      <c r="P87" s="174"/>
      <c r="Q87" s="174"/>
      <c r="R87" s="162">
        <f>COUNTIFS(退会者情報入力ｼｰﾄ!$P8:$P207,"&gt;=" &amp; 20,退会者情報入力ｼｰﾄ!$P8:$P207,"&lt;=" &amp; 24, 退会者情報入力ｼｰﾄ!$L8:$L207, "&lt;&gt;" &amp; "" )</f>
        <v>0</v>
      </c>
      <c r="S87" s="173" t="s">
        <v>126</v>
      </c>
      <c r="T87" s="174"/>
      <c r="U87" s="174"/>
      <c r="V87" s="162">
        <f>COUNTIFS(退会者情報入力ｼｰﾄ!$P8:$P207,"&gt;=" &amp; 20,退会者情報入力ｼｰﾄ!$P8:$P207,"&lt;=" &amp; 24, 退会者情報入力ｼｰﾄ!$M8:$M207, "&lt;&gt;" &amp; "" )</f>
        <v>0</v>
      </c>
      <c r="W87" s="173" t="s">
        <v>126</v>
      </c>
      <c r="X87" s="174"/>
      <c r="Y87" s="174"/>
      <c r="Z87" s="162">
        <f>COUNTIFS(退会者情報入力ｼｰﾄ!$P8:$P207,"&gt;=" &amp; 20,退会者情報入力ｼｰﾄ!$P8:$P207,"&lt;=" &amp; 24, 退会者情報入力ｼｰﾄ!$N8:$N207, "&lt;&gt;" &amp; "" )</f>
        <v>0</v>
      </c>
      <c r="AA87" s="173" t="s">
        <v>126</v>
      </c>
    </row>
    <row r="88" spans="1:30" s="87" customFormat="1" ht="21" customHeight="1" x14ac:dyDescent="0.15">
      <c r="C88" s="257" t="s">
        <v>167</v>
      </c>
      <c r="D88" s="258"/>
      <c r="E88" s="259"/>
      <c r="F88" s="160">
        <f>COUNTIFS(退会者情報入力ｼｰﾄ!$P8:$P207,"&gt;=" &amp; 25,退会者情報入力ｼｰﾄ!$P8:$P207,"&lt;=" &amp; 29, 退会者情報入力ｼｰﾄ!$I8:$I207, "&lt;&gt;" &amp; "" )</f>
        <v>0</v>
      </c>
      <c r="G88" s="173" t="s">
        <v>126</v>
      </c>
      <c r="H88" s="174"/>
      <c r="I88" s="174"/>
      <c r="J88" s="162">
        <f>COUNTIFS(退会者情報入力ｼｰﾄ!$P8:$P207,"&gt;=" &amp; 25,退会者情報入力ｼｰﾄ!$P8:$P207,"&lt;=" &amp; 29, 退会者情報入力ｼｰﾄ!$J8:$J207, "&lt;&gt;" &amp; "" )</f>
        <v>0</v>
      </c>
      <c r="K88" s="173" t="s">
        <v>126</v>
      </c>
      <c r="L88" s="174"/>
      <c r="M88" s="174"/>
      <c r="N88" s="162">
        <f>COUNTIFS(退会者情報入力ｼｰﾄ!$P8:$P207,"&gt;=" &amp; 25,退会者情報入力ｼｰﾄ!$P8:$P207,"&lt;=" &amp; 29, 退会者情報入力ｼｰﾄ!$K8:$K207, "&lt;&gt;" &amp; "" )</f>
        <v>0</v>
      </c>
      <c r="O88" s="173" t="s">
        <v>126</v>
      </c>
      <c r="P88" s="174"/>
      <c r="Q88" s="174"/>
      <c r="R88" s="162">
        <f>COUNTIFS(退会者情報入力ｼｰﾄ!$P8:$P207,"&gt;=" &amp; 25,退会者情報入力ｼｰﾄ!$P8:$P207,"&lt;=" &amp; 29, 退会者情報入力ｼｰﾄ!$L8:$L207, "&lt;&gt;" &amp; "" )</f>
        <v>0</v>
      </c>
      <c r="S88" s="173" t="s">
        <v>126</v>
      </c>
      <c r="T88" s="174"/>
      <c r="U88" s="174"/>
      <c r="V88" s="162">
        <f>COUNTIFS(退会者情報入力ｼｰﾄ!$P8:$P207,"&gt;=" &amp; 25,退会者情報入力ｼｰﾄ!$P8:$P207,"&lt;=" &amp; 29, 退会者情報入力ｼｰﾄ!$M8:$M207, "&lt;&gt;" &amp; "" )</f>
        <v>0</v>
      </c>
      <c r="W88" s="173" t="s">
        <v>126</v>
      </c>
      <c r="X88" s="174"/>
      <c r="Y88" s="174"/>
      <c r="Z88" s="162">
        <f>COUNTIFS(退会者情報入力ｼｰﾄ!$P8:$P207,"&gt;=" &amp; 25,退会者情報入力ｼｰﾄ!$P8:$P207,"&lt;=" &amp; 29, 退会者情報入力ｼｰﾄ!$N8:$N207, "&lt;&gt;" &amp; "" )</f>
        <v>0</v>
      </c>
      <c r="AA88" s="173" t="s">
        <v>126</v>
      </c>
    </row>
    <row r="89" spans="1:30" s="87" customFormat="1" ht="21" customHeight="1" x14ac:dyDescent="0.15">
      <c r="C89" s="257" t="s">
        <v>168</v>
      </c>
      <c r="D89" s="258"/>
      <c r="E89" s="259"/>
      <c r="F89" s="160">
        <f>COUNTIFS(退会者情報入力ｼｰﾄ!$P8:$P207,"&gt;=" &amp; 30,退会者情報入力ｼｰﾄ!$P8:$P207,"&lt;=" &amp;39, 退会者情報入力ｼｰﾄ!$I8:$I207, "&lt;&gt;" &amp; "" )</f>
        <v>0</v>
      </c>
      <c r="G89" s="173" t="s">
        <v>126</v>
      </c>
      <c r="H89" s="174"/>
      <c r="I89" s="174"/>
      <c r="J89" s="162">
        <f>COUNTIFS(退会者情報入力ｼｰﾄ!$P8:$P207,"&gt;=" &amp; 30,退会者情報入力ｼｰﾄ!$P8:$P207,"&lt;=" &amp;39, 退会者情報入力ｼｰﾄ!$J8:$J207, "&lt;&gt;" &amp; "" )</f>
        <v>0</v>
      </c>
      <c r="K89" s="173" t="s">
        <v>126</v>
      </c>
      <c r="L89" s="174"/>
      <c r="M89" s="174"/>
      <c r="N89" s="162">
        <f>COUNTIFS(退会者情報入力ｼｰﾄ!$P8:$P207,"&gt;=" &amp; 30,退会者情報入力ｼｰﾄ!$P8:$P207,"&lt;=" &amp;39, 退会者情報入力ｼｰﾄ!$K8:$K207, "&lt;&gt;" &amp; "" )</f>
        <v>0</v>
      </c>
      <c r="O89" s="173" t="s">
        <v>126</v>
      </c>
      <c r="P89" s="174"/>
      <c r="Q89" s="174"/>
      <c r="R89" s="162">
        <f>COUNTIFS(退会者情報入力ｼｰﾄ!$P8:$P207,"&gt;=" &amp; 30,退会者情報入力ｼｰﾄ!$P8:$P207,"&lt;=" &amp;39, 退会者情報入力ｼｰﾄ!$L8:$L207, "&lt;&gt;" &amp; "" )</f>
        <v>0</v>
      </c>
      <c r="S89" s="173" t="s">
        <v>126</v>
      </c>
      <c r="T89" s="174"/>
      <c r="U89" s="174"/>
      <c r="V89" s="162">
        <f>COUNTIFS(退会者情報入力ｼｰﾄ!$P8:$P207,"&gt;=" &amp; 30,退会者情報入力ｼｰﾄ!$P8:$P207,"&lt;=" &amp;39, 退会者情報入力ｼｰﾄ!$M8:$M207, "&lt;&gt;" &amp; "" )</f>
        <v>0</v>
      </c>
      <c r="W89" s="173" t="s">
        <v>126</v>
      </c>
      <c r="X89" s="174"/>
      <c r="Y89" s="174"/>
      <c r="Z89" s="162">
        <f>COUNTIFS(退会者情報入力ｼｰﾄ!$P8:$P207,"&gt;=" &amp; 30,退会者情報入力ｼｰﾄ!$P8:$P207,"&lt;=" &amp;39, 退会者情報入力ｼｰﾄ!$N8:$N207, "&lt;&gt;" &amp; "" )</f>
        <v>0</v>
      </c>
      <c r="AA89" s="173" t="s">
        <v>126</v>
      </c>
    </row>
    <row r="90" spans="1:30" s="87" customFormat="1" ht="21" customHeight="1" x14ac:dyDescent="0.15">
      <c r="C90" s="257" t="s">
        <v>169</v>
      </c>
      <c r="D90" s="258"/>
      <c r="E90" s="259"/>
      <c r="F90" s="160">
        <f>COUNTIFS(退会者情報入力ｼｰﾄ!$P8:$P207,"&gt;=" &amp; 40,退会者情報入力ｼｰﾄ!$P8:$P207,"&lt;=" &amp; 49, 退会者情報入力ｼｰﾄ!$I8:$I207, "&lt;&gt;" &amp; "" )</f>
        <v>0</v>
      </c>
      <c r="G90" s="173" t="s">
        <v>126</v>
      </c>
      <c r="H90" s="174"/>
      <c r="I90" s="174"/>
      <c r="J90" s="162">
        <f>COUNTIFS(退会者情報入力ｼｰﾄ!$P8:$P207,"&gt;=" &amp; 40,退会者情報入力ｼｰﾄ!$P8:$P207,"&lt;=" &amp; 49, 退会者情報入力ｼｰﾄ!$J8:$J207, "&lt;&gt;" &amp; "" )</f>
        <v>0</v>
      </c>
      <c r="K90" s="173" t="s">
        <v>126</v>
      </c>
      <c r="L90" s="174"/>
      <c r="M90" s="174"/>
      <c r="N90" s="162">
        <f>COUNTIFS(退会者情報入力ｼｰﾄ!$P8:$P207,"&gt;=" &amp; 40,退会者情報入力ｼｰﾄ!$P8:$P207,"&lt;=" &amp; 49, 退会者情報入力ｼｰﾄ!$K8:$K207, "&lt;&gt;" &amp; "" )</f>
        <v>0</v>
      </c>
      <c r="O90" s="173" t="s">
        <v>126</v>
      </c>
      <c r="P90" s="174"/>
      <c r="Q90" s="174"/>
      <c r="R90" s="162">
        <f>COUNTIFS(退会者情報入力ｼｰﾄ!$P8:$P207,"&gt;=" &amp; 40,退会者情報入力ｼｰﾄ!$P8:$P207,"&lt;=" &amp; 49, 退会者情報入力ｼｰﾄ!$L8:$L207, "&lt;&gt;" &amp; "" )</f>
        <v>0</v>
      </c>
      <c r="S90" s="173" t="s">
        <v>126</v>
      </c>
      <c r="T90" s="174"/>
      <c r="U90" s="174"/>
      <c r="V90" s="162">
        <f>COUNTIFS(退会者情報入力ｼｰﾄ!$P8:$P207,"&gt;=" &amp; 40,退会者情報入力ｼｰﾄ!$P8:$P207,"&lt;=" &amp; 49, 退会者情報入力ｼｰﾄ!$M8:$M207, "&lt;&gt;" &amp; "" )</f>
        <v>0</v>
      </c>
      <c r="W90" s="173" t="s">
        <v>126</v>
      </c>
      <c r="X90" s="174"/>
      <c r="Y90" s="174"/>
      <c r="Z90" s="162">
        <f>COUNTIFS(退会者情報入力ｼｰﾄ!$P8:$P207,"&gt;=" &amp; 40,退会者情報入力ｼｰﾄ!$P8:$P207,"&lt;=" &amp; 49, 退会者情報入力ｼｰﾄ!$N8:$N207, "&lt;&gt;" &amp; "" )</f>
        <v>0</v>
      </c>
      <c r="AA90" s="173" t="s">
        <v>126</v>
      </c>
    </row>
    <row r="91" spans="1:30" s="87" customFormat="1" ht="21" customHeight="1" x14ac:dyDescent="0.15">
      <c r="C91" s="257" t="s">
        <v>170</v>
      </c>
      <c r="D91" s="258"/>
      <c r="E91" s="259"/>
      <c r="F91" s="160">
        <f>COUNTIFS(退会者情報入力ｼｰﾄ!$P8:$P207,"&gt;=" &amp; 50, 退会者情報入力ｼｰﾄ!$I8:$I207, "&lt;&gt;" &amp; "" )</f>
        <v>0</v>
      </c>
      <c r="G91" s="173" t="s">
        <v>126</v>
      </c>
      <c r="H91" s="174"/>
      <c r="I91" s="174"/>
      <c r="J91" s="162">
        <f>COUNTIFS(退会者情報入力ｼｰﾄ!$P8:$P207,"&gt;=" &amp; 50, 退会者情報入力ｼｰﾄ!$J8:$J207, "&lt;&gt;" &amp; "" )</f>
        <v>0</v>
      </c>
      <c r="K91" s="173" t="s">
        <v>126</v>
      </c>
      <c r="L91" s="174"/>
      <c r="M91" s="174"/>
      <c r="N91" s="162">
        <f>COUNTIFS(退会者情報入力ｼｰﾄ!$P8:$P207,"&gt;=" &amp; 50, 退会者情報入力ｼｰﾄ!$K8:$K207, "&lt;&gt;" &amp; "" )</f>
        <v>0</v>
      </c>
      <c r="O91" s="173" t="s">
        <v>126</v>
      </c>
      <c r="P91" s="174"/>
      <c r="Q91" s="174"/>
      <c r="R91" s="162">
        <f>COUNTIFS(退会者情報入力ｼｰﾄ!$P8:$P207,"&gt;=" &amp; 50, 退会者情報入力ｼｰﾄ!$L8:$L207, "&lt;&gt;" &amp; "" )</f>
        <v>0</v>
      </c>
      <c r="S91" s="173" t="s">
        <v>126</v>
      </c>
      <c r="T91" s="174"/>
      <c r="U91" s="174"/>
      <c r="V91" s="162">
        <f>COUNTIFS(退会者情報入力ｼｰﾄ!$P8:$P207,"&gt;=" &amp; 50, 退会者情報入力ｼｰﾄ!$M8:$M207, "&lt;&gt;" &amp; "" )</f>
        <v>0</v>
      </c>
      <c r="W91" s="173" t="s">
        <v>126</v>
      </c>
      <c r="X91" s="174"/>
      <c r="Y91" s="174"/>
      <c r="Z91" s="162">
        <f>COUNTIFS(退会者情報入力ｼｰﾄ!$P8:$P207,"&gt;=" &amp; 50, 退会者情報入力ｼｰﾄ!$N8:$N207, "&lt;&gt;" &amp; "" )</f>
        <v>0</v>
      </c>
      <c r="AA91" s="173" t="s">
        <v>126</v>
      </c>
    </row>
    <row r="92" spans="1:30" s="87" customFormat="1" ht="12.95" customHeight="1" x14ac:dyDescent="0.15">
      <c r="A92" s="66"/>
      <c r="F92" s="177"/>
      <c r="G92" s="177"/>
      <c r="H92" s="177"/>
      <c r="I92" s="177"/>
      <c r="J92" s="177"/>
      <c r="K92" s="177"/>
      <c r="L92" s="177"/>
      <c r="M92" s="177"/>
      <c r="N92" s="177"/>
      <c r="O92" s="177"/>
      <c r="P92" s="177"/>
      <c r="Q92" s="177"/>
      <c r="R92" s="177"/>
      <c r="S92" s="177"/>
      <c r="T92" s="177"/>
      <c r="U92" s="177"/>
      <c r="V92" s="177"/>
      <c r="W92" s="177"/>
      <c r="X92" s="177"/>
      <c r="Y92" s="177"/>
      <c r="Z92" s="177"/>
      <c r="AA92" s="177"/>
    </row>
    <row r="93" spans="1:30" s="87" customFormat="1" ht="21" customHeight="1" x14ac:dyDescent="0.15">
      <c r="C93" s="276" t="s">
        <v>272</v>
      </c>
      <c r="D93" s="277"/>
      <c r="E93" s="277"/>
      <c r="F93" s="277"/>
      <c r="G93" s="298">
        <f>IF(SUM(退会者情報入力ｼｰﾄ!P8:P207)&lt;&gt;0,ROUND(AVERAGE(退会者情報入力ｼｰﾄ!P8:P207),1),0)</f>
        <v>0</v>
      </c>
      <c r="H93" s="298"/>
      <c r="I93" s="298"/>
      <c r="J93" s="178" t="s">
        <v>151</v>
      </c>
      <c r="K93" s="174"/>
      <c r="L93" s="275" t="s">
        <v>273</v>
      </c>
      <c r="M93" s="258"/>
      <c r="N93" s="258"/>
      <c r="O93" s="258"/>
      <c r="P93" s="332">
        <f>MIN(退会者情報入力ｼｰﾄ!P8:P207)</f>
        <v>0</v>
      </c>
      <c r="Q93" s="333"/>
      <c r="R93" s="333"/>
      <c r="S93" s="178" t="s">
        <v>171</v>
      </c>
      <c r="T93" s="174"/>
      <c r="U93" s="275" t="s">
        <v>274</v>
      </c>
      <c r="V93" s="258"/>
      <c r="W93" s="258"/>
      <c r="X93" s="258"/>
      <c r="Y93" s="298">
        <f>MAX(退会者情報入力ｼｰﾄ!P8:P207)</f>
        <v>0</v>
      </c>
      <c r="Z93" s="217"/>
      <c r="AA93" s="217"/>
      <c r="AB93" s="82" t="s">
        <v>171</v>
      </c>
    </row>
    <row r="94" spans="1:30" s="87" customFormat="1" ht="12.95" customHeight="1" thickBot="1" x14ac:dyDescent="0.2">
      <c r="A94" s="66"/>
    </row>
    <row r="95" spans="1:30" s="87" customFormat="1" ht="12.95" customHeight="1" thickBot="1" x14ac:dyDescent="0.2">
      <c r="A95" s="67" t="s">
        <v>172</v>
      </c>
      <c r="C95" s="87" t="s">
        <v>276</v>
      </c>
    </row>
    <row r="96" spans="1:30" s="87" customFormat="1" ht="12.95" customHeight="1" x14ac:dyDescent="0.15">
      <c r="A96" s="66"/>
      <c r="C96" s="227"/>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9"/>
    </row>
    <row r="97" spans="1:30" s="87" customFormat="1" ht="12.95" customHeight="1" thickBot="1" x14ac:dyDescent="0.2">
      <c r="A97" s="66"/>
      <c r="C97" s="230"/>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2"/>
    </row>
    <row r="98" spans="1:30" s="87" customFormat="1" ht="14.25" customHeight="1" thickBot="1" x14ac:dyDescent="0.2">
      <c r="A98" s="67" t="s">
        <v>173</v>
      </c>
      <c r="C98" s="303" t="s">
        <v>275</v>
      </c>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row>
    <row r="99" spans="1:30" s="87" customFormat="1" ht="14.1" customHeight="1" thickBot="1" x14ac:dyDescent="0.2">
      <c r="A99" s="63"/>
      <c r="C99" s="233"/>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5"/>
    </row>
    <row r="100" spans="1:30" s="87" customFormat="1" ht="16.5" customHeight="1" thickBot="1" x14ac:dyDescent="0.2">
      <c r="A100" s="85"/>
      <c r="C100" s="236"/>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8"/>
    </row>
    <row r="101" spans="1:30" ht="8.65" customHeight="1" thickBot="1" x14ac:dyDescent="0.2">
      <c r="A101" s="1"/>
      <c r="Q101" s="33"/>
      <c r="S101" s="118"/>
      <c r="T101" s="118"/>
      <c r="U101" s="118"/>
      <c r="V101" s="118"/>
      <c r="W101" s="5"/>
      <c r="X101" s="118"/>
      <c r="Y101" s="118"/>
      <c r="Z101" s="5"/>
      <c r="AA101" s="5"/>
      <c r="AB101" s="5"/>
    </row>
    <row r="102" spans="1:30" ht="16.5" customHeight="1" thickBot="1" x14ac:dyDescent="0.2">
      <c r="A102" s="8" t="s">
        <v>205</v>
      </c>
    </row>
    <row r="103" spans="1:30" ht="21" customHeight="1" x14ac:dyDescent="0.15">
      <c r="A103" s="35" t="s">
        <v>51</v>
      </c>
      <c r="C103" s="2" t="s">
        <v>26</v>
      </c>
      <c r="D103" s="261"/>
      <c r="E103" s="261"/>
      <c r="F103" s="261"/>
      <c r="G103" s="262"/>
      <c r="H103" s="5"/>
      <c r="I103" s="260" t="s">
        <v>59</v>
      </c>
      <c r="J103" s="217"/>
      <c r="K103" s="218"/>
      <c r="L103" s="5"/>
      <c r="M103" s="2" t="s">
        <v>26</v>
      </c>
      <c r="N103" s="261"/>
      <c r="O103" s="261"/>
      <c r="P103" s="261"/>
      <c r="Q103" s="262"/>
      <c r="S103" s="260" t="s">
        <v>81</v>
      </c>
      <c r="T103" s="217"/>
      <c r="U103" s="218"/>
      <c r="V103" s="5"/>
      <c r="W103" s="2" t="s">
        <v>26</v>
      </c>
      <c r="X103" s="261"/>
      <c r="Y103" s="261"/>
      <c r="Z103" s="261"/>
      <c r="AA103" s="262"/>
      <c r="AB103" s="54" t="s">
        <v>82</v>
      </c>
    </row>
    <row r="104" spans="1:30" ht="8.65" customHeight="1" x14ac:dyDescent="0.15">
      <c r="A104" s="6"/>
    </row>
    <row r="105" spans="1:30" ht="21" customHeight="1" x14ac:dyDescent="0.15">
      <c r="A105" s="34" t="s">
        <v>52</v>
      </c>
      <c r="C105" s="198"/>
      <c r="D105" s="199"/>
      <c r="E105" s="199"/>
      <c r="F105" s="199"/>
      <c r="G105" s="199"/>
      <c r="H105" s="199"/>
      <c r="I105" s="199"/>
      <c r="J105" s="199"/>
      <c r="K105" s="217" t="s">
        <v>60</v>
      </c>
      <c r="L105" s="218"/>
      <c r="N105" s="266"/>
      <c r="O105" s="214"/>
      <c r="P105" s="214"/>
      <c r="Q105" s="214"/>
      <c r="R105" s="214"/>
      <c r="S105" s="214"/>
      <c r="T105" s="214"/>
      <c r="U105" s="214"/>
      <c r="V105" s="217" t="s">
        <v>60</v>
      </c>
      <c r="W105" s="218"/>
    </row>
    <row r="106" spans="1:30" ht="9" customHeight="1" x14ac:dyDescent="0.15">
      <c r="A106" s="6"/>
    </row>
    <row r="107" spans="1:30" ht="21" customHeight="1" thickBot="1" x14ac:dyDescent="0.2">
      <c r="A107" s="44" t="s">
        <v>53</v>
      </c>
      <c r="C107" s="311" t="s">
        <v>85</v>
      </c>
      <c r="D107" s="312"/>
      <c r="E107" s="312"/>
      <c r="F107" s="312"/>
      <c r="G107" s="312"/>
      <c r="H107" s="312"/>
      <c r="I107" s="313"/>
      <c r="J107" s="312" t="s">
        <v>84</v>
      </c>
      <c r="K107" s="312"/>
      <c r="L107" s="312"/>
      <c r="M107" s="312"/>
      <c r="N107" s="313"/>
      <c r="O107" s="5"/>
      <c r="P107" s="311" t="s">
        <v>86</v>
      </c>
      <c r="Q107" s="312"/>
      <c r="R107" s="312"/>
      <c r="S107" s="312"/>
      <c r="T107" s="312"/>
      <c r="U107" s="312"/>
      <c r="V107" s="313"/>
      <c r="W107" s="311" t="s">
        <v>84</v>
      </c>
      <c r="X107" s="312"/>
      <c r="Y107" s="312"/>
      <c r="Z107" s="312"/>
      <c r="AA107" s="312"/>
      <c r="AB107" s="313"/>
    </row>
    <row r="108" spans="1:30" ht="21" customHeight="1" thickTop="1" x14ac:dyDescent="0.15">
      <c r="A108" s="35" t="s">
        <v>54</v>
      </c>
      <c r="C108" s="320"/>
      <c r="D108" s="321"/>
      <c r="E108" s="55" t="s">
        <v>38</v>
      </c>
      <c r="F108" s="129"/>
      <c r="G108" s="55" t="s">
        <v>83</v>
      </c>
      <c r="H108" s="129"/>
      <c r="I108" s="56" t="s">
        <v>45</v>
      </c>
      <c r="J108" s="322"/>
      <c r="K108" s="323"/>
      <c r="L108" s="323"/>
      <c r="M108" s="323"/>
      <c r="N108" s="324"/>
      <c r="O108" s="36"/>
      <c r="P108" s="325"/>
      <c r="Q108" s="326"/>
      <c r="R108" s="55" t="s">
        <v>38</v>
      </c>
      <c r="S108" s="129"/>
      <c r="T108" s="55" t="s">
        <v>83</v>
      </c>
      <c r="U108" s="129"/>
      <c r="V108" s="56" t="s">
        <v>45</v>
      </c>
      <c r="W108" s="322"/>
      <c r="X108" s="323"/>
      <c r="Y108" s="323"/>
      <c r="Z108" s="323"/>
      <c r="AA108" s="323"/>
      <c r="AB108" s="324"/>
    </row>
    <row r="109" spans="1:30" ht="21" customHeight="1" x14ac:dyDescent="0.15">
      <c r="A109" s="34" t="s">
        <v>55</v>
      </c>
      <c r="C109" s="278"/>
      <c r="D109" s="212"/>
      <c r="E109" s="18" t="s">
        <v>38</v>
      </c>
      <c r="F109" s="130"/>
      <c r="G109" s="18" t="s">
        <v>83</v>
      </c>
      <c r="H109" s="130"/>
      <c r="I109" s="26" t="s">
        <v>45</v>
      </c>
      <c r="J109" s="279"/>
      <c r="K109" s="280"/>
      <c r="L109" s="280"/>
      <c r="M109" s="280"/>
      <c r="N109" s="281"/>
      <c r="O109" s="36"/>
      <c r="P109" s="282"/>
      <c r="Q109" s="219"/>
      <c r="R109" s="18" t="s">
        <v>38</v>
      </c>
      <c r="S109" s="130"/>
      <c r="T109" s="18" t="s">
        <v>83</v>
      </c>
      <c r="U109" s="130"/>
      <c r="V109" s="26" t="s">
        <v>45</v>
      </c>
      <c r="W109" s="279"/>
      <c r="X109" s="280"/>
      <c r="Y109" s="280"/>
      <c r="Z109" s="280"/>
      <c r="AA109" s="280"/>
      <c r="AB109" s="281"/>
    </row>
    <row r="110" spans="1:30" ht="21" customHeight="1" x14ac:dyDescent="0.15">
      <c r="A110" s="34" t="s">
        <v>56</v>
      </c>
      <c r="C110" s="304"/>
      <c r="D110" s="305"/>
      <c r="E110" s="36" t="s">
        <v>38</v>
      </c>
      <c r="F110" s="131"/>
      <c r="G110" s="36" t="s">
        <v>83</v>
      </c>
      <c r="H110" s="131"/>
      <c r="I110" s="57" t="s">
        <v>45</v>
      </c>
      <c r="J110" s="306"/>
      <c r="K110" s="307"/>
      <c r="L110" s="307"/>
      <c r="M110" s="307"/>
      <c r="N110" s="308"/>
      <c r="O110" s="36"/>
      <c r="P110" s="309"/>
      <c r="Q110" s="310"/>
      <c r="R110" s="36" t="s">
        <v>38</v>
      </c>
      <c r="S110" s="131"/>
      <c r="T110" s="36" t="s">
        <v>83</v>
      </c>
      <c r="U110" s="131"/>
      <c r="V110" s="57" t="s">
        <v>45</v>
      </c>
      <c r="W110" s="306"/>
      <c r="X110" s="307"/>
      <c r="Y110" s="307"/>
      <c r="Z110" s="307"/>
      <c r="AA110" s="307"/>
      <c r="AB110" s="308"/>
    </row>
    <row r="111" spans="1:30" ht="21" customHeight="1" x14ac:dyDescent="0.15">
      <c r="A111" s="34" t="s">
        <v>57</v>
      </c>
      <c r="C111" s="278"/>
      <c r="D111" s="212"/>
      <c r="E111" s="18" t="s">
        <v>38</v>
      </c>
      <c r="F111" s="130"/>
      <c r="G111" s="18" t="s">
        <v>83</v>
      </c>
      <c r="H111" s="130"/>
      <c r="I111" s="26" t="s">
        <v>45</v>
      </c>
      <c r="J111" s="279"/>
      <c r="K111" s="280"/>
      <c r="L111" s="280"/>
      <c r="M111" s="280"/>
      <c r="N111" s="281"/>
      <c r="O111" s="36"/>
      <c r="P111" s="282"/>
      <c r="Q111" s="219"/>
      <c r="R111" s="18" t="s">
        <v>38</v>
      </c>
      <c r="S111" s="130"/>
      <c r="T111" s="18" t="s">
        <v>83</v>
      </c>
      <c r="U111" s="130"/>
      <c r="V111" s="26" t="s">
        <v>45</v>
      </c>
      <c r="W111" s="279"/>
      <c r="X111" s="280"/>
      <c r="Y111" s="280"/>
      <c r="Z111" s="280"/>
      <c r="AA111" s="280"/>
      <c r="AB111" s="281"/>
    </row>
    <row r="112" spans="1:30" ht="21" customHeight="1" x14ac:dyDescent="0.15">
      <c r="A112" s="128"/>
      <c r="B112" s="5"/>
      <c r="C112" s="278"/>
      <c r="D112" s="212"/>
      <c r="E112" s="18" t="s">
        <v>38</v>
      </c>
      <c r="F112" s="130"/>
      <c r="G112" s="18" t="s">
        <v>83</v>
      </c>
      <c r="H112" s="130"/>
      <c r="I112" s="26" t="s">
        <v>45</v>
      </c>
      <c r="J112" s="279"/>
      <c r="K112" s="280"/>
      <c r="L112" s="280"/>
      <c r="M112" s="280"/>
      <c r="N112" s="281"/>
      <c r="O112" s="36"/>
      <c r="P112" s="282"/>
      <c r="Q112" s="219"/>
      <c r="R112" s="18" t="s">
        <v>38</v>
      </c>
      <c r="S112" s="130"/>
      <c r="T112" s="18" t="s">
        <v>83</v>
      </c>
      <c r="U112" s="130"/>
      <c r="V112" s="26" t="s">
        <v>45</v>
      </c>
      <c r="W112" s="279"/>
      <c r="X112" s="280"/>
      <c r="Y112" s="280"/>
      <c r="Z112" s="280"/>
      <c r="AA112" s="280"/>
      <c r="AB112" s="281"/>
    </row>
    <row r="113" spans="1:29" ht="8.65" customHeight="1" x14ac:dyDescent="0.15">
      <c r="A113" s="6"/>
    </row>
    <row r="114" spans="1:29" ht="21" customHeight="1" x14ac:dyDescent="0.15">
      <c r="A114" s="34" t="s">
        <v>58</v>
      </c>
      <c r="B114" s="5"/>
      <c r="C114" s="283"/>
      <c r="D114" s="284"/>
      <c r="E114" s="285" t="s">
        <v>255</v>
      </c>
      <c r="F114" s="286"/>
      <c r="G114" s="286"/>
      <c r="H114" s="219"/>
      <c r="I114" s="219"/>
      <c r="J114" s="18" t="s">
        <v>38</v>
      </c>
      <c r="K114" s="130"/>
      <c r="L114" s="18" t="s">
        <v>39</v>
      </c>
      <c r="M114" s="130"/>
      <c r="N114" s="26" t="s">
        <v>45</v>
      </c>
      <c r="P114" s="2" t="s">
        <v>28</v>
      </c>
      <c r="Q114" s="3"/>
      <c r="R114" s="3"/>
      <c r="S114" s="3"/>
      <c r="T114" s="279"/>
      <c r="U114" s="280"/>
      <c r="V114" s="280"/>
      <c r="W114" s="280"/>
      <c r="X114" s="280"/>
      <c r="Y114" s="280"/>
      <c r="Z114" s="280"/>
      <c r="AA114" s="280"/>
      <c r="AB114" s="280"/>
      <c r="AC114" s="281"/>
    </row>
    <row r="115" spans="1:29" ht="18.75" customHeight="1" x14ac:dyDescent="0.15">
      <c r="A115" s="6"/>
    </row>
    <row r="116" spans="1:29" ht="7.9" customHeight="1" x14ac:dyDescent="0.15">
      <c r="A116" s="6"/>
    </row>
    <row r="117" spans="1:29" ht="9" customHeight="1" x14ac:dyDescent="0.15"/>
  </sheetData>
  <sheetProtection sheet="1" objects="1" scenarios="1"/>
  <mergeCells count="159">
    <mergeCell ref="Z80:AA80"/>
    <mergeCell ref="C87:E87"/>
    <mergeCell ref="C88:E88"/>
    <mergeCell ref="C89:E89"/>
    <mergeCell ref="C90:E90"/>
    <mergeCell ref="C91:E91"/>
    <mergeCell ref="L93:O93"/>
    <mergeCell ref="P93:R93"/>
    <mergeCell ref="U93:X93"/>
    <mergeCell ref="Y93:AA93"/>
    <mergeCell ref="C23:D23"/>
    <mergeCell ref="C24:D24"/>
    <mergeCell ref="C25:D25"/>
    <mergeCell ref="C26:D26"/>
    <mergeCell ref="C27:D27"/>
    <mergeCell ref="E34:F34"/>
    <mergeCell ref="M34:N34"/>
    <mergeCell ref="Q34:R34"/>
    <mergeCell ref="U34:V34"/>
    <mergeCell ref="C111:D111"/>
    <mergeCell ref="J111:N111"/>
    <mergeCell ref="P111:Q111"/>
    <mergeCell ref="W111:AB111"/>
    <mergeCell ref="C108:D108"/>
    <mergeCell ref="J108:N108"/>
    <mergeCell ref="P108:Q108"/>
    <mergeCell ref="W108:AB108"/>
    <mergeCell ref="C109:D109"/>
    <mergeCell ref="J109:N109"/>
    <mergeCell ref="P109:Q109"/>
    <mergeCell ref="W109:AB109"/>
    <mergeCell ref="E13:M13"/>
    <mergeCell ref="N13:R13"/>
    <mergeCell ref="C8:F8"/>
    <mergeCell ref="P8:S8"/>
    <mergeCell ref="C9:F9"/>
    <mergeCell ref="P9:S9"/>
    <mergeCell ref="C98:AD98"/>
    <mergeCell ref="C110:D110"/>
    <mergeCell ref="J110:N110"/>
    <mergeCell ref="P110:Q110"/>
    <mergeCell ref="W110:AB110"/>
    <mergeCell ref="C107:I107"/>
    <mergeCell ref="J107:N107"/>
    <mergeCell ref="P107:V107"/>
    <mergeCell ref="W107:AB107"/>
    <mergeCell ref="D103:G103"/>
    <mergeCell ref="I103:K103"/>
    <mergeCell ref="N103:Q103"/>
    <mergeCell ref="Y34:Z34"/>
    <mergeCell ref="C28:D28"/>
    <mergeCell ref="C29:D29"/>
    <mergeCell ref="C30:D30"/>
    <mergeCell ref="C32:D32"/>
    <mergeCell ref="I34:J34"/>
    <mergeCell ref="C112:D112"/>
    <mergeCell ref="J112:N112"/>
    <mergeCell ref="P112:Q112"/>
    <mergeCell ref="W112:AB112"/>
    <mergeCell ref="H114:I114"/>
    <mergeCell ref="T114:AC114"/>
    <mergeCell ref="C114:D114"/>
    <mergeCell ref="E114:G114"/>
    <mergeCell ref="A8:A9"/>
    <mergeCell ref="G8:N8"/>
    <mergeCell ref="G9:N9"/>
    <mergeCell ref="G54:AD54"/>
    <mergeCell ref="A55:AD56"/>
    <mergeCell ref="T8:AD8"/>
    <mergeCell ref="T9:AD9"/>
    <mergeCell ref="Q63:T63"/>
    <mergeCell ref="U63:X63"/>
    <mergeCell ref="Y63:AB63"/>
    <mergeCell ref="G93:I93"/>
    <mergeCell ref="I76:J76"/>
    <mergeCell ref="G78:I78"/>
    <mergeCell ref="O78:R78"/>
    <mergeCell ref="X78:AA78"/>
    <mergeCell ref="F80:G80"/>
    <mergeCell ref="S103:U103"/>
    <mergeCell ref="X103:AA103"/>
    <mergeCell ref="U50:W50"/>
    <mergeCell ref="L50:N50"/>
    <mergeCell ref="C50:F50"/>
    <mergeCell ref="R37:S37"/>
    <mergeCell ref="Q76:R76"/>
    <mergeCell ref="U76:V76"/>
    <mergeCell ref="C105:J105"/>
    <mergeCell ref="K105:L105"/>
    <mergeCell ref="N105:U105"/>
    <mergeCell ref="V105:W105"/>
    <mergeCell ref="J80:K80"/>
    <mergeCell ref="N80:O80"/>
    <mergeCell ref="R80:S80"/>
    <mergeCell ref="V80:W80"/>
    <mergeCell ref="A57:O57"/>
    <mergeCell ref="Y76:Z76"/>
    <mergeCell ref="M76:N76"/>
    <mergeCell ref="E76:F76"/>
    <mergeCell ref="C78:F78"/>
    <mergeCell ref="L78:N78"/>
    <mergeCell ref="U78:W78"/>
    <mergeCell ref="C93:F93"/>
    <mergeCell ref="C61:E61"/>
    <mergeCell ref="C96:AD97"/>
    <mergeCell ref="C99:AD100"/>
    <mergeCell ref="Z37:AA37"/>
    <mergeCell ref="G50:I50"/>
    <mergeCell ref="O50:R50"/>
    <mergeCell ref="X50:AA50"/>
    <mergeCell ref="D52:E52"/>
    <mergeCell ref="H52:I52"/>
    <mergeCell ref="R52:T52"/>
    <mergeCell ref="V37:W37"/>
    <mergeCell ref="F37:G37"/>
    <mergeCell ref="J37:K37"/>
    <mergeCell ref="N37:O37"/>
    <mergeCell ref="I63:L63"/>
    <mergeCell ref="M63:P63"/>
    <mergeCell ref="E63:H63"/>
    <mergeCell ref="A54:F54"/>
    <mergeCell ref="C81:E81"/>
    <mergeCell ref="C82:E82"/>
    <mergeCell ref="C83:E83"/>
    <mergeCell ref="C84:E84"/>
    <mergeCell ref="C85:E85"/>
    <mergeCell ref="C86:E86"/>
    <mergeCell ref="U1:V1"/>
    <mergeCell ref="X1:Y1"/>
    <mergeCell ref="E3:L3"/>
    <mergeCell ref="M3:Q3"/>
    <mergeCell ref="T3:U3"/>
    <mergeCell ref="Y3:Z3"/>
    <mergeCell ref="E11:G11"/>
    <mergeCell ref="I11:J11"/>
    <mergeCell ref="L11:M11"/>
    <mergeCell ref="C5:F5"/>
    <mergeCell ref="G5:N5"/>
    <mergeCell ref="P5:S5"/>
    <mergeCell ref="T5:AA5"/>
    <mergeCell ref="A1:O1"/>
    <mergeCell ref="C6:F6"/>
    <mergeCell ref="G6:N6"/>
    <mergeCell ref="A5:A6"/>
    <mergeCell ref="T15:AB15"/>
    <mergeCell ref="C19:E19"/>
    <mergeCell ref="E21:H21"/>
    <mergeCell ref="I21:L21"/>
    <mergeCell ref="M21:P21"/>
    <mergeCell ref="Q21:T21"/>
    <mergeCell ref="U21:X21"/>
    <mergeCell ref="Y21:AB21"/>
    <mergeCell ref="G15:O15"/>
    <mergeCell ref="K17:L17"/>
    <mergeCell ref="I17:J17"/>
    <mergeCell ref="M17:N17"/>
    <mergeCell ref="V17:W17"/>
    <mergeCell ref="X17:Y17"/>
    <mergeCell ref="Z17:AA17"/>
  </mergeCells>
  <phoneticPr fontId="1"/>
  <dataValidations count="11">
    <dataValidation type="whole" imeMode="off" allowBlank="1" showInputMessage="1" showErrorMessage="1" sqref="U1:V1 F108:F112 K114 S108:S112" xr:uid="{00000000-0002-0000-0200-000000000000}">
      <formula1>1</formula1>
      <formula2>12</formula2>
    </dataValidation>
    <dataValidation type="whole" imeMode="off" allowBlank="1" showInputMessage="1" showErrorMessage="1" sqref="X1:Y1 M114 H108:H112" xr:uid="{00000000-0002-0000-0200-000001000000}">
      <formula1>1</formula1>
      <formula2>31</formula2>
    </dataValidation>
    <dataValidation type="whole" allowBlank="1" showInputMessage="1" showErrorMessage="1" sqref="T3:U3" xr:uid="{00000000-0002-0000-0200-000002000000}">
      <formula1>1</formula1>
      <formula2>14</formula2>
    </dataValidation>
    <dataValidation type="whole" allowBlank="1" showInputMessage="1" showErrorMessage="1" sqref="Y3:Z3" xr:uid="{00000000-0002-0000-0200-000003000000}">
      <formula1>1</formula1>
      <formula2>3</formula2>
    </dataValidation>
    <dataValidation imeMode="off" allowBlank="1" showInputMessage="1" showErrorMessage="1" sqref="T5:AA5 G5:N6 T9:AD9 G9:N9 D103:G103 N103:Q103 X103:AA103 R52:T52 L11:M11 I11:J11" xr:uid="{00000000-0002-0000-0200-000004000000}"/>
    <dataValidation imeMode="hiragana" allowBlank="1" showInputMessage="1" showErrorMessage="1" sqref="T8:AD8 G8:N8 E13:M13 G15:O15 T15:AB15 C105:J105 N105:U105 A112 W108:AB112 T114:AC114 J108:N112" xr:uid="{00000000-0002-0000-0200-000005000000}"/>
    <dataValidation type="whole" imeMode="off" operator="greaterThanOrEqual" allowBlank="1" showInputMessage="1" showErrorMessage="1" sqref="E11:G11 P108:Q112 H114:I114" xr:uid="{00000000-0002-0000-0200-000006000000}">
      <formula1>1917</formula1>
    </dataValidation>
    <dataValidation type="textLength" imeMode="hiragana" operator="lessThanOrEqual" allowBlank="1" showInputMessage="1" showErrorMessage="1" sqref="A55:AD56" xr:uid="{00000000-0002-0000-0200-000007000000}">
      <formula1>190</formula1>
    </dataValidation>
    <dataValidation type="whole" allowBlank="1" showInputMessage="1" showErrorMessage="1" sqref="U108:U112" xr:uid="{00000000-0002-0000-0200-000008000000}">
      <formula1>1</formula1>
      <formula2>31</formula2>
    </dataValidation>
    <dataValidation type="whole" operator="greaterThanOrEqual" allowBlank="1" showInputMessage="1" showErrorMessage="1" sqref="C108:D112" xr:uid="{00000000-0002-0000-0200-000009000000}">
      <formula1>1917</formula1>
    </dataValidation>
    <dataValidation type="textLength" imeMode="hiragana" operator="lessThanOrEqual" allowBlank="1" showInputMessage="1" showErrorMessage="1" sqref="C96:AD97 C99:AD100" xr:uid="{00000000-0002-0000-0200-00000A000000}">
      <formula1>120</formula1>
    </dataValidation>
  </dataValidations>
  <pageMargins left="0.5" right="0.31496062992125984" top="0.37" bottom="0.19" header="0.19" footer="0.16"/>
  <pageSetup paperSize="9" scale="79" orientation="portrait" r:id="rId1"/>
  <rowBreaks count="1" manualBreakCount="1">
    <brk id="56"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B000000}">
          <x14:formula1>
            <xm:f>WORK!$B$2</xm:f>
          </x14:formula1>
          <xm:sqref>D52:E52</xm:sqref>
        </x14:dataValidation>
        <x14:dataValidation type="list" allowBlank="1" showInputMessage="1" showErrorMessage="1" xr:uid="{00000000-0002-0000-0200-00000C000000}">
          <x14:formula1>
            <xm:f>WORK!$C$2</xm:f>
          </x14:formula1>
          <xm:sqref>H52:I52</xm:sqref>
        </x14:dataValidation>
        <x14:dataValidation type="list" imeMode="off" allowBlank="1" showInputMessage="1" showErrorMessage="1" xr:uid="{00000000-0002-0000-0200-00000D000000}">
          <x14:formula1>
            <xm:f>WORK!$E$2:$E$6</xm:f>
          </x14:formula1>
          <xm:sqref>H17 U17</xm:sqref>
        </x14:dataValidation>
        <x14:dataValidation type="list" allowBlank="1" showInputMessage="1" showErrorMessage="1" xr:uid="{00000000-0002-0000-0200-00000E000000}">
          <x14:formula1>
            <xm:f>WORK!$F$2:$F$8</xm:f>
          </x14:formula1>
          <xm:sqref>I17:J17 V17:W17</xm:sqref>
        </x14:dataValidation>
        <x14:dataValidation type="list" allowBlank="1" showInputMessage="1" showErrorMessage="1" xr:uid="{00000000-0002-0000-0200-00000F000000}">
          <x14:formula1>
            <xm:f>WORK!$G$2:$G$3</xm:f>
          </x14:formula1>
          <xm:sqref>O17 AB17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73"/>
  <sheetViews>
    <sheetView view="pageBreakPreview" zoomScale="85" zoomScaleNormal="100" zoomScaleSheetLayoutView="85" workbookViewId="0">
      <selection sqref="A1:R1"/>
    </sheetView>
  </sheetViews>
  <sheetFormatPr defaultRowHeight="13.5" x14ac:dyDescent="0.15"/>
  <cols>
    <col min="1" max="1" width="16.375" customWidth="1"/>
    <col min="2" max="2" width="0.5" customWidth="1"/>
    <col min="3" max="8" width="3.125" customWidth="1"/>
    <col min="9" max="16" width="3.625" customWidth="1"/>
    <col min="17" max="24" width="3.125" customWidth="1"/>
    <col min="25" max="28" width="3.625" customWidth="1"/>
    <col min="29" max="29" width="3.125" customWidth="1"/>
    <col min="30" max="30" width="3" customWidth="1"/>
  </cols>
  <sheetData>
    <row r="1" spans="1:30" ht="30" customHeight="1" x14ac:dyDescent="0.15">
      <c r="A1" s="222" t="s">
        <v>283</v>
      </c>
      <c r="B1" s="223"/>
      <c r="C1" s="223"/>
      <c r="D1" s="223"/>
      <c r="E1" s="223"/>
      <c r="F1" s="223"/>
      <c r="G1" s="223"/>
      <c r="H1" s="223"/>
      <c r="I1" s="223"/>
      <c r="J1" s="223"/>
      <c r="K1" s="223"/>
      <c r="L1" s="223"/>
      <c r="M1" s="223"/>
      <c r="N1" s="223"/>
      <c r="O1" s="223"/>
      <c r="P1" s="223"/>
      <c r="Q1" s="223"/>
      <c r="R1" s="223"/>
      <c r="S1" s="45" t="s">
        <v>210</v>
      </c>
      <c r="T1" s="45"/>
      <c r="U1" s="215"/>
      <c r="V1" s="215"/>
      <c r="W1" s="45" t="s">
        <v>39</v>
      </c>
      <c r="X1" s="215"/>
      <c r="Y1" s="215"/>
      <c r="Z1" s="45" t="s">
        <v>45</v>
      </c>
      <c r="AA1" s="45" t="s">
        <v>47</v>
      </c>
      <c r="AB1" s="45"/>
    </row>
    <row r="2" spans="1:30" ht="20.25" customHeight="1" x14ac:dyDescent="0.15">
      <c r="A2" s="358" t="s">
        <v>229</v>
      </c>
      <c r="B2" s="290"/>
      <c r="C2" s="290"/>
      <c r="D2" s="290"/>
      <c r="E2" s="5"/>
      <c r="F2" s="5"/>
      <c r="G2" s="5"/>
      <c r="H2" s="5"/>
      <c r="I2" s="5"/>
      <c r="J2" s="5"/>
      <c r="K2" s="5"/>
      <c r="L2" s="5"/>
      <c r="M2" s="5"/>
      <c r="N2" s="5"/>
      <c r="O2" s="5"/>
      <c r="P2" s="5"/>
      <c r="Q2" s="5"/>
      <c r="R2" s="5"/>
      <c r="S2" s="5"/>
      <c r="T2" s="5"/>
      <c r="U2" s="5"/>
      <c r="V2" s="5"/>
      <c r="W2" s="5"/>
      <c r="X2" s="5"/>
      <c r="Y2" s="5"/>
      <c r="Z2" s="5"/>
      <c r="AA2" s="5"/>
      <c r="AB2" s="5"/>
      <c r="AC2" s="5"/>
    </row>
    <row r="3" spans="1:30" ht="21" customHeight="1" x14ac:dyDescent="0.15">
      <c r="A3" s="359" t="s">
        <v>71</v>
      </c>
      <c r="B3" s="360"/>
      <c r="C3" s="361"/>
      <c r="D3" s="361"/>
      <c r="E3" s="220" t="s">
        <v>256</v>
      </c>
      <c r="F3" s="221"/>
      <c r="G3" s="221"/>
      <c r="H3" s="221"/>
      <c r="I3" s="362"/>
      <c r="J3" s="362"/>
      <c r="K3" s="362"/>
      <c r="L3" s="91" t="s">
        <v>27</v>
      </c>
      <c r="M3" s="92" t="s">
        <v>61</v>
      </c>
      <c r="N3" s="90"/>
      <c r="O3" s="90"/>
      <c r="P3" s="90"/>
      <c r="Q3" s="90"/>
      <c r="R3" s="362"/>
      <c r="S3" s="362"/>
      <c r="T3" s="362"/>
      <c r="U3" s="362"/>
      <c r="V3" s="363"/>
    </row>
    <row r="4" spans="1:30" ht="21" customHeight="1" x14ac:dyDescent="0.15">
      <c r="A4" s="152" t="s">
        <v>88</v>
      </c>
      <c r="B4" s="61"/>
      <c r="C4" s="342"/>
      <c r="D4" s="343"/>
      <c r="E4" s="343"/>
      <c r="F4" s="343"/>
      <c r="G4" s="343"/>
      <c r="H4" s="343"/>
      <c r="I4" s="343"/>
      <c r="J4" s="343"/>
      <c r="K4" s="343"/>
      <c r="L4" s="343"/>
      <c r="M4" s="343"/>
      <c r="N4" s="343"/>
      <c r="O4" s="343"/>
      <c r="P4" s="343"/>
      <c r="Q4" s="343"/>
      <c r="R4" s="343"/>
      <c r="S4" s="343"/>
      <c r="T4" s="343"/>
      <c r="U4" s="343"/>
      <c r="V4" s="343"/>
      <c r="W4" s="343"/>
      <c r="X4" s="343"/>
      <c r="Y4" s="343"/>
      <c r="Z4" s="343"/>
      <c r="AA4" s="343"/>
      <c r="AB4" s="343"/>
    </row>
    <row r="5" spans="1:30" ht="21" customHeight="1" x14ac:dyDescent="0.15">
      <c r="A5" s="152" t="s">
        <v>180</v>
      </c>
      <c r="B5" s="61"/>
      <c r="C5" s="282"/>
      <c r="D5" s="219"/>
      <c r="E5" s="127" t="s">
        <v>38</v>
      </c>
      <c r="F5" s="132"/>
      <c r="G5" s="127" t="s">
        <v>83</v>
      </c>
      <c r="H5" s="132"/>
      <c r="I5" s="127" t="s">
        <v>45</v>
      </c>
      <c r="J5" s="352" t="s">
        <v>182</v>
      </c>
      <c r="K5" s="341"/>
      <c r="L5" s="353"/>
      <c r="M5" s="134"/>
      <c r="N5" s="155" t="s">
        <v>183</v>
      </c>
      <c r="O5" s="134"/>
      <c r="P5" s="155" t="s">
        <v>179</v>
      </c>
      <c r="Q5" s="93" t="s">
        <v>184</v>
      </c>
      <c r="R5" s="352" t="s">
        <v>185</v>
      </c>
      <c r="S5" s="341"/>
      <c r="T5" s="353"/>
      <c r="U5" s="134"/>
      <c r="V5" s="155" t="s">
        <v>183</v>
      </c>
      <c r="W5" s="134"/>
      <c r="X5" s="155" t="s">
        <v>179</v>
      </c>
      <c r="Y5" s="62"/>
      <c r="Z5" s="62"/>
      <c r="AA5" s="62"/>
      <c r="AB5" s="62"/>
    </row>
    <row r="6" spans="1:30" ht="21" customHeight="1" x14ac:dyDescent="0.15">
      <c r="A6" s="152" t="s">
        <v>181</v>
      </c>
      <c r="B6" s="61"/>
      <c r="C6" s="354"/>
      <c r="D6" s="355"/>
      <c r="E6" s="107" t="s">
        <v>38</v>
      </c>
      <c r="F6" s="133"/>
      <c r="G6" s="107" t="s">
        <v>83</v>
      </c>
      <c r="H6" s="133"/>
      <c r="I6" s="107" t="s">
        <v>45</v>
      </c>
      <c r="J6" s="356" t="s">
        <v>182</v>
      </c>
      <c r="K6" s="339"/>
      <c r="L6" s="357"/>
      <c r="M6" s="135"/>
      <c r="N6" s="156" t="s">
        <v>183</v>
      </c>
      <c r="O6" s="135"/>
      <c r="P6" s="156" t="s">
        <v>179</v>
      </c>
      <c r="Q6" s="106" t="s">
        <v>184</v>
      </c>
      <c r="R6" s="356" t="s">
        <v>185</v>
      </c>
      <c r="S6" s="339"/>
      <c r="T6" s="357"/>
      <c r="U6" s="135"/>
      <c r="V6" s="156" t="s">
        <v>183</v>
      </c>
      <c r="W6" s="135"/>
      <c r="X6" s="156" t="s">
        <v>179</v>
      </c>
      <c r="Y6" s="62"/>
      <c r="Z6" s="62"/>
      <c r="AA6" s="62"/>
      <c r="AB6" s="62"/>
    </row>
    <row r="7" spans="1:30" ht="21" customHeight="1" x14ac:dyDescent="0.15">
      <c r="A7" s="152" t="s">
        <v>186</v>
      </c>
      <c r="B7" s="61"/>
      <c r="C7" s="342"/>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4"/>
      <c r="AD7" s="344"/>
    </row>
    <row r="8" spans="1:30" ht="21" customHeight="1" x14ac:dyDescent="0.15">
      <c r="A8" s="152" t="s">
        <v>174</v>
      </c>
      <c r="B8" s="61"/>
      <c r="C8" s="345"/>
      <c r="D8" s="346"/>
      <c r="E8" s="346"/>
      <c r="F8" s="346"/>
      <c r="G8" s="346"/>
      <c r="H8" s="346"/>
      <c r="I8" s="346"/>
      <c r="J8" s="347"/>
      <c r="K8" s="348" t="s">
        <v>175</v>
      </c>
      <c r="L8" s="348"/>
      <c r="M8" s="348"/>
      <c r="N8" s="348"/>
      <c r="O8" s="348"/>
      <c r="P8" s="136" t="s">
        <v>239</v>
      </c>
      <c r="Q8" s="349" t="s">
        <v>176</v>
      </c>
      <c r="R8" s="350"/>
      <c r="S8" s="136" t="s">
        <v>239</v>
      </c>
      <c r="T8" s="349" t="s">
        <v>177</v>
      </c>
      <c r="U8" s="350"/>
      <c r="V8" s="136" t="s">
        <v>239</v>
      </c>
      <c r="W8" s="351" t="s">
        <v>178</v>
      </c>
      <c r="X8" s="351"/>
      <c r="Y8" s="349" t="s">
        <v>206</v>
      </c>
      <c r="Z8" s="221"/>
      <c r="AA8" s="221"/>
      <c r="AB8" s="212">
        <v>30</v>
      </c>
      <c r="AC8" s="212"/>
      <c r="AD8" s="4" t="s">
        <v>179</v>
      </c>
    </row>
    <row r="9" spans="1:30" ht="21" customHeight="1" x14ac:dyDescent="0.15">
      <c r="A9" s="98" t="s">
        <v>90</v>
      </c>
      <c r="B9" s="99"/>
      <c r="C9" s="338" t="s">
        <v>189</v>
      </c>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90"/>
      <c r="AD9" s="91"/>
    </row>
    <row r="10" spans="1:30" ht="21" customHeight="1" x14ac:dyDescent="0.15">
      <c r="A10" s="102"/>
      <c r="B10" s="103"/>
      <c r="C10" s="104"/>
      <c r="D10" s="137" t="s">
        <v>239</v>
      </c>
      <c r="E10" s="150" t="s">
        <v>187</v>
      </c>
      <c r="F10" s="150"/>
      <c r="G10" s="150"/>
      <c r="H10" s="150"/>
      <c r="I10" s="150"/>
      <c r="J10" s="150"/>
      <c r="K10" s="150"/>
      <c r="L10" s="137" t="s">
        <v>239</v>
      </c>
      <c r="M10" s="150" t="s">
        <v>188</v>
      </c>
      <c r="N10" s="17"/>
      <c r="O10" s="17"/>
      <c r="P10" s="150"/>
      <c r="Q10" s="150"/>
      <c r="R10" s="150"/>
      <c r="S10" s="150"/>
      <c r="T10" s="150"/>
      <c r="U10" s="150"/>
      <c r="V10" s="150"/>
      <c r="W10" s="150"/>
      <c r="X10" s="150"/>
      <c r="Y10" s="150"/>
      <c r="Z10" s="150"/>
      <c r="AA10" s="150"/>
      <c r="AB10" s="150"/>
      <c r="AC10" s="17"/>
      <c r="AD10" s="105"/>
    </row>
    <row r="11" spans="1:30" ht="21" customHeight="1" x14ac:dyDescent="0.15">
      <c r="A11" s="98" t="s">
        <v>91</v>
      </c>
      <c r="B11" s="99"/>
      <c r="C11" s="338" t="s">
        <v>190</v>
      </c>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90"/>
      <c r="AD11" s="91"/>
    </row>
    <row r="12" spans="1:30" ht="21" customHeight="1" x14ac:dyDescent="0.15">
      <c r="A12" s="102"/>
      <c r="B12" s="103"/>
      <c r="C12" s="104"/>
      <c r="D12" s="137" t="s">
        <v>239</v>
      </c>
      <c r="E12" s="341" t="s">
        <v>93</v>
      </c>
      <c r="F12" s="341"/>
      <c r="G12" s="341"/>
      <c r="H12" s="137" t="s">
        <v>239</v>
      </c>
      <c r="I12" s="341" t="s">
        <v>92</v>
      </c>
      <c r="J12" s="341"/>
      <c r="K12" s="341"/>
      <c r="L12" s="341"/>
      <c r="M12" s="341"/>
      <c r="N12" s="137" t="s">
        <v>239</v>
      </c>
      <c r="O12" s="341" t="s">
        <v>94</v>
      </c>
      <c r="P12" s="341"/>
      <c r="Q12" s="341"/>
      <c r="R12" s="341"/>
      <c r="S12" s="341"/>
      <c r="T12" s="137" t="s">
        <v>239</v>
      </c>
      <c r="U12" s="341" t="s">
        <v>95</v>
      </c>
      <c r="V12" s="341"/>
      <c r="W12" s="341"/>
      <c r="X12" s="341"/>
      <c r="Y12" s="341"/>
      <c r="Z12" s="150"/>
      <c r="AA12" s="150"/>
      <c r="AB12" s="150"/>
      <c r="AC12" s="17"/>
      <c r="AD12" s="105"/>
    </row>
    <row r="13" spans="1:30" ht="21" customHeight="1" x14ac:dyDescent="0.15">
      <c r="A13" s="98" t="s">
        <v>96</v>
      </c>
      <c r="B13" s="99"/>
      <c r="C13" s="148" t="s">
        <v>191</v>
      </c>
      <c r="D13" s="148"/>
      <c r="E13" s="149"/>
      <c r="F13" s="149"/>
      <c r="G13" s="149"/>
      <c r="H13" s="149"/>
      <c r="I13" s="149"/>
      <c r="J13" s="149"/>
      <c r="K13" s="149"/>
      <c r="L13" s="149"/>
      <c r="M13" s="149"/>
      <c r="N13" s="149"/>
      <c r="O13" s="149"/>
      <c r="P13" s="149"/>
      <c r="Q13" s="149"/>
      <c r="R13" s="138" t="s">
        <v>239</v>
      </c>
      <c r="S13" s="339" t="s">
        <v>97</v>
      </c>
      <c r="T13" s="339"/>
      <c r="U13" s="339"/>
      <c r="V13" s="339"/>
      <c r="W13" s="339"/>
      <c r="X13" s="138" t="s">
        <v>239</v>
      </c>
      <c r="Y13" s="339" t="s">
        <v>194</v>
      </c>
      <c r="Z13" s="339"/>
      <c r="AA13" s="339"/>
      <c r="AB13" s="339"/>
      <c r="AC13" s="90"/>
      <c r="AD13" s="91"/>
    </row>
    <row r="14" spans="1:30" ht="21" customHeight="1" x14ac:dyDescent="0.15">
      <c r="A14" s="100"/>
      <c r="B14" s="61"/>
      <c r="C14" s="88" t="s">
        <v>192</v>
      </c>
      <c r="D14" s="88"/>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5"/>
      <c r="AD14" s="101"/>
    </row>
    <row r="15" spans="1:30" ht="21" customHeight="1" x14ac:dyDescent="0.15">
      <c r="A15" s="100"/>
      <c r="B15" s="61"/>
      <c r="C15" s="88"/>
      <c r="D15" s="139" t="s">
        <v>239</v>
      </c>
      <c r="E15" s="334" t="s">
        <v>101</v>
      </c>
      <c r="F15" s="334"/>
      <c r="G15" s="334"/>
      <c r="H15" s="334"/>
      <c r="I15" s="334"/>
      <c r="J15" s="334"/>
      <c r="K15" s="334"/>
      <c r="L15" s="334"/>
      <c r="M15" s="334"/>
      <c r="N15" s="334"/>
      <c r="O15" s="139" t="s">
        <v>239</v>
      </c>
      <c r="P15" s="334" t="s">
        <v>98</v>
      </c>
      <c r="Q15" s="334"/>
      <c r="R15" s="334"/>
      <c r="S15" s="334"/>
      <c r="T15" s="139" t="s">
        <v>239</v>
      </c>
      <c r="U15" s="334" t="s">
        <v>99</v>
      </c>
      <c r="V15" s="334"/>
      <c r="W15" s="334"/>
      <c r="X15" s="334"/>
      <c r="Y15" s="334"/>
      <c r="Z15" s="157"/>
      <c r="AA15" s="157"/>
      <c r="AB15" s="157"/>
      <c r="AC15" s="5"/>
      <c r="AD15" s="101"/>
    </row>
    <row r="16" spans="1:30" ht="21" customHeight="1" x14ac:dyDescent="0.15">
      <c r="A16" s="102"/>
      <c r="B16" s="103"/>
      <c r="C16" s="104"/>
      <c r="D16" s="137" t="s">
        <v>239</v>
      </c>
      <c r="E16" s="341" t="s">
        <v>100</v>
      </c>
      <c r="F16" s="341"/>
      <c r="G16" s="341"/>
      <c r="H16" s="341"/>
      <c r="I16" s="341"/>
      <c r="J16" s="150"/>
      <c r="K16" s="150"/>
      <c r="L16" s="150"/>
      <c r="M16" s="150"/>
      <c r="N16" s="150"/>
      <c r="O16" s="150"/>
      <c r="P16" s="150"/>
      <c r="Q16" s="150"/>
      <c r="R16" s="150"/>
      <c r="S16" s="150"/>
      <c r="T16" s="150"/>
      <c r="U16" s="150"/>
      <c r="V16" s="150"/>
      <c r="W16" s="150"/>
      <c r="X16" s="150"/>
      <c r="Y16" s="150"/>
      <c r="Z16" s="150"/>
      <c r="AA16" s="150"/>
      <c r="AB16" s="150"/>
      <c r="AC16" s="17"/>
      <c r="AD16" s="105"/>
    </row>
    <row r="17" spans="1:30" ht="21" customHeight="1" x14ac:dyDescent="0.15">
      <c r="A17" s="98" t="s">
        <v>102</v>
      </c>
      <c r="B17" s="99"/>
      <c r="C17" s="338" t="s">
        <v>193</v>
      </c>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90"/>
      <c r="AD17" s="91"/>
    </row>
    <row r="18" spans="1:30" ht="21" customHeight="1" x14ac:dyDescent="0.15">
      <c r="A18" s="100" t="s">
        <v>103</v>
      </c>
      <c r="B18" s="61"/>
      <c r="C18" s="88"/>
      <c r="D18" s="139" t="s">
        <v>239</v>
      </c>
      <c r="E18" s="334" t="s">
        <v>104</v>
      </c>
      <c r="F18" s="334"/>
      <c r="G18" s="334"/>
      <c r="H18" s="139" t="s">
        <v>89</v>
      </c>
      <c r="I18" s="334" t="s">
        <v>105</v>
      </c>
      <c r="J18" s="334"/>
      <c r="K18" s="139" t="s">
        <v>239</v>
      </c>
      <c r="L18" s="334" t="s">
        <v>106</v>
      </c>
      <c r="M18" s="334"/>
      <c r="N18" s="334"/>
      <c r="O18" s="139" t="s">
        <v>89</v>
      </c>
      <c r="P18" s="334" t="s">
        <v>195</v>
      </c>
      <c r="Q18" s="334"/>
      <c r="R18" s="334"/>
      <c r="S18" s="334"/>
      <c r="T18" s="334"/>
      <c r="U18" s="334"/>
      <c r="V18" s="139" t="s">
        <v>239</v>
      </c>
      <c r="W18" s="334" t="s">
        <v>196</v>
      </c>
      <c r="X18" s="340"/>
      <c r="Y18" s="340"/>
      <c r="Z18" s="157"/>
      <c r="AA18" s="157"/>
      <c r="AB18" s="157"/>
      <c r="AC18" s="5"/>
      <c r="AD18" s="101"/>
    </row>
    <row r="19" spans="1:30" ht="21" customHeight="1" x14ac:dyDescent="0.15">
      <c r="A19" s="100"/>
      <c r="B19" s="61"/>
      <c r="C19" s="88"/>
      <c r="D19" s="139" t="s">
        <v>89</v>
      </c>
      <c r="E19" s="334" t="s">
        <v>108</v>
      </c>
      <c r="F19" s="334"/>
      <c r="G19" s="334"/>
      <c r="H19" s="334"/>
      <c r="I19" s="139" t="s">
        <v>89</v>
      </c>
      <c r="J19" s="334" t="s">
        <v>197</v>
      </c>
      <c r="K19" s="334"/>
      <c r="L19" s="334"/>
      <c r="M19" s="157"/>
      <c r="N19" s="157"/>
      <c r="O19" s="157"/>
      <c r="P19" s="157"/>
      <c r="Q19" s="157"/>
      <c r="R19" s="157"/>
      <c r="S19" s="157"/>
      <c r="T19" s="157"/>
      <c r="U19" s="157"/>
      <c r="V19" s="157"/>
      <c r="W19" s="157"/>
      <c r="X19" s="157"/>
      <c r="Y19" s="157"/>
      <c r="Z19" s="157"/>
      <c r="AA19" s="157"/>
      <c r="AB19" s="157"/>
      <c r="AC19" s="5"/>
      <c r="AD19" s="101"/>
    </row>
    <row r="20" spans="1:30" ht="21" customHeight="1" x14ac:dyDescent="0.15">
      <c r="A20" s="100" t="s">
        <v>109</v>
      </c>
      <c r="B20" s="61"/>
      <c r="C20" s="88"/>
      <c r="D20" s="139" t="s">
        <v>89</v>
      </c>
      <c r="E20" s="157" t="s">
        <v>110</v>
      </c>
      <c r="F20" s="157"/>
      <c r="G20" s="157"/>
      <c r="H20" s="157"/>
      <c r="I20" s="157"/>
      <c r="J20" s="139" t="s">
        <v>89</v>
      </c>
      <c r="K20" s="157" t="s">
        <v>111</v>
      </c>
      <c r="L20" s="157"/>
      <c r="M20" s="157"/>
      <c r="N20" s="139" t="s">
        <v>89</v>
      </c>
      <c r="O20" s="157" t="s">
        <v>112</v>
      </c>
      <c r="P20" s="157"/>
      <c r="Q20" s="157"/>
      <c r="R20" s="157"/>
      <c r="S20" s="157"/>
      <c r="T20" s="157"/>
      <c r="U20" s="157"/>
      <c r="V20" s="157"/>
      <c r="W20" s="157"/>
      <c r="X20" s="157"/>
      <c r="Y20" s="157"/>
      <c r="Z20" s="157"/>
      <c r="AA20" s="157"/>
      <c r="AB20" s="157"/>
      <c r="AC20" s="5"/>
      <c r="AD20" s="101"/>
    </row>
    <row r="21" spans="1:30" ht="21" customHeight="1" x14ac:dyDescent="0.15">
      <c r="A21" s="100" t="s">
        <v>114</v>
      </c>
      <c r="B21" s="61"/>
      <c r="C21" s="88"/>
      <c r="D21" s="139" t="s">
        <v>89</v>
      </c>
      <c r="E21" s="157" t="s">
        <v>115</v>
      </c>
      <c r="F21" s="157"/>
      <c r="G21" s="157"/>
      <c r="H21" s="157"/>
      <c r="I21" s="157"/>
      <c r="J21" s="139" t="s">
        <v>89</v>
      </c>
      <c r="K21" s="157" t="s">
        <v>116</v>
      </c>
      <c r="L21" s="157"/>
      <c r="M21" s="157"/>
      <c r="N21" s="139" t="s">
        <v>89</v>
      </c>
      <c r="O21" s="157" t="s">
        <v>117</v>
      </c>
      <c r="P21" s="157"/>
      <c r="Q21" s="157"/>
      <c r="R21" s="157"/>
      <c r="S21" s="157"/>
      <c r="T21" s="157"/>
      <c r="U21" s="157"/>
      <c r="V21" s="157"/>
      <c r="W21" s="157"/>
      <c r="X21" s="157"/>
      <c r="Y21" s="157"/>
      <c r="Z21" s="157"/>
      <c r="AA21" s="157"/>
      <c r="AB21" s="157"/>
      <c r="AC21" s="5"/>
      <c r="AD21" s="101"/>
    </row>
    <row r="22" spans="1:30" ht="21" customHeight="1" x14ac:dyDescent="0.15">
      <c r="A22" s="100" t="s">
        <v>113</v>
      </c>
      <c r="B22" s="61"/>
      <c r="C22" s="88"/>
      <c r="D22" s="139" t="s">
        <v>89</v>
      </c>
      <c r="E22" s="157" t="s">
        <v>118</v>
      </c>
      <c r="F22" s="157"/>
      <c r="G22" s="157"/>
      <c r="H22" s="157"/>
      <c r="I22" s="157"/>
      <c r="J22" s="139" t="s">
        <v>89</v>
      </c>
      <c r="K22" s="157" t="s">
        <v>119</v>
      </c>
      <c r="L22" s="157"/>
      <c r="M22" s="157"/>
      <c r="N22" s="157"/>
      <c r="O22" s="139" t="s">
        <v>89</v>
      </c>
      <c r="P22" s="157" t="s">
        <v>120</v>
      </c>
      <c r="Q22" s="157"/>
      <c r="R22" s="157"/>
      <c r="S22" s="157"/>
      <c r="T22" s="157"/>
      <c r="U22" s="157"/>
      <c r="V22" s="157"/>
      <c r="W22" s="157"/>
      <c r="X22" s="139" t="s">
        <v>89</v>
      </c>
      <c r="Y22" s="157" t="s">
        <v>121</v>
      </c>
      <c r="Z22" s="157"/>
      <c r="AA22" s="157"/>
      <c r="AB22" s="157"/>
      <c r="AC22" s="5"/>
      <c r="AD22" s="101"/>
    </row>
    <row r="23" spans="1:30" ht="21" customHeight="1" x14ac:dyDescent="0.15">
      <c r="A23" s="102"/>
      <c r="B23" s="103"/>
      <c r="C23" s="104"/>
      <c r="D23" s="137" t="s">
        <v>89</v>
      </c>
      <c r="E23" s="150" t="s">
        <v>122</v>
      </c>
      <c r="F23" s="150"/>
      <c r="G23" s="150"/>
      <c r="H23" s="150"/>
      <c r="I23" s="150"/>
      <c r="J23" s="137" t="s">
        <v>89</v>
      </c>
      <c r="K23" s="150" t="s">
        <v>107</v>
      </c>
      <c r="L23" s="150"/>
      <c r="M23" s="150"/>
      <c r="N23" s="137" t="s">
        <v>89</v>
      </c>
      <c r="O23" s="150" t="s">
        <v>123</v>
      </c>
      <c r="P23" s="150"/>
      <c r="Q23" s="137" t="s">
        <v>89</v>
      </c>
      <c r="R23" s="150" t="s">
        <v>112</v>
      </c>
      <c r="S23" s="150"/>
      <c r="T23" s="150"/>
      <c r="U23" s="150"/>
      <c r="V23" s="150"/>
      <c r="W23" s="150"/>
      <c r="X23" s="150"/>
      <c r="Y23" s="150"/>
      <c r="Z23" s="150"/>
      <c r="AA23" s="150"/>
      <c r="AB23" s="150"/>
      <c r="AC23" s="17"/>
      <c r="AD23" s="105"/>
    </row>
    <row r="24" spans="1:30" ht="21" customHeight="1" x14ac:dyDescent="0.15">
      <c r="A24" s="108" t="s">
        <v>202</v>
      </c>
      <c r="B24" s="61"/>
      <c r="C24" s="335"/>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row>
    <row r="25" spans="1:30" ht="21" customHeight="1" x14ac:dyDescent="0.15">
      <c r="A25" s="151" t="s">
        <v>211</v>
      </c>
      <c r="B25" s="6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row>
    <row r="26" spans="1:30" ht="21" customHeight="1" x14ac:dyDescent="0.15">
      <c r="A26" s="153" t="s">
        <v>124</v>
      </c>
      <c r="B26" s="61"/>
      <c r="C26" s="337"/>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row>
    <row r="27" spans="1:30" ht="21" customHeight="1" x14ac:dyDescent="0.15">
      <c r="A27" s="151" t="s">
        <v>212</v>
      </c>
      <c r="B27" s="6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row>
    <row r="28" spans="1:30" ht="13.15" customHeight="1" x14ac:dyDescent="0.15">
      <c r="A28" s="158"/>
      <c r="B28" s="158"/>
      <c r="C28" s="158"/>
      <c r="D28" s="158"/>
      <c r="E28" s="158"/>
      <c r="F28" s="158"/>
      <c r="G28" s="154"/>
      <c r="H28" s="154"/>
      <c r="I28" s="154"/>
      <c r="J28" s="154"/>
      <c r="K28" s="154"/>
      <c r="L28" s="154"/>
      <c r="M28" s="154"/>
      <c r="N28" s="154"/>
      <c r="O28" s="154"/>
      <c r="P28" s="154"/>
      <c r="Q28" s="154"/>
      <c r="R28" s="154"/>
      <c r="S28" s="154"/>
      <c r="T28" s="154"/>
      <c r="U28" s="154"/>
      <c r="V28" s="154"/>
      <c r="W28" s="154"/>
      <c r="X28" s="154"/>
      <c r="Y28" s="154"/>
      <c r="Z28" s="154"/>
      <c r="AA28" s="154"/>
      <c r="AB28" s="158"/>
    </row>
    <row r="29" spans="1:30" ht="20.25" customHeight="1" x14ac:dyDescent="0.15">
      <c r="A29" s="358" t="s">
        <v>257</v>
      </c>
      <c r="B29" s="290"/>
      <c r="C29" s="290"/>
      <c r="D29" s="290"/>
      <c r="E29" s="5"/>
      <c r="F29" s="5"/>
      <c r="G29" s="5"/>
      <c r="H29" s="5"/>
      <c r="I29" s="5"/>
      <c r="J29" s="5"/>
      <c r="K29" s="5"/>
      <c r="L29" s="5"/>
      <c r="M29" s="5"/>
      <c r="N29" s="5"/>
      <c r="O29" s="5"/>
      <c r="P29" s="5"/>
      <c r="Q29" s="5"/>
      <c r="R29" s="5"/>
      <c r="S29" s="5"/>
      <c r="T29" s="5"/>
      <c r="U29" s="5"/>
      <c r="V29" s="5"/>
      <c r="W29" s="5"/>
      <c r="X29" s="5"/>
      <c r="Y29" s="5"/>
      <c r="Z29" s="5"/>
      <c r="AA29" s="5"/>
      <c r="AB29" s="5"/>
      <c r="AC29" s="5"/>
    </row>
    <row r="30" spans="1:30" ht="21" customHeight="1" x14ac:dyDescent="0.15">
      <c r="A30" s="359" t="s">
        <v>71</v>
      </c>
      <c r="B30" s="360"/>
      <c r="C30" s="361"/>
      <c r="D30" s="361"/>
      <c r="E30" s="220" t="s">
        <v>256</v>
      </c>
      <c r="F30" s="221"/>
      <c r="G30" s="221"/>
      <c r="H30" s="221"/>
      <c r="I30" s="362"/>
      <c r="J30" s="362"/>
      <c r="K30" s="362"/>
      <c r="L30" s="91" t="s">
        <v>27</v>
      </c>
      <c r="M30" s="92" t="s">
        <v>61</v>
      </c>
      <c r="N30" s="90"/>
      <c r="O30" s="90"/>
      <c r="P30" s="90"/>
      <c r="Q30" s="90"/>
      <c r="R30" s="362"/>
      <c r="S30" s="362"/>
      <c r="T30" s="362"/>
      <c r="U30" s="362"/>
      <c r="V30" s="363"/>
    </row>
    <row r="31" spans="1:30" ht="21" customHeight="1" x14ac:dyDescent="0.15">
      <c r="A31" s="152" t="s">
        <v>88</v>
      </c>
      <c r="B31" s="61"/>
      <c r="C31" s="342"/>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row>
    <row r="32" spans="1:30" ht="21" customHeight="1" x14ac:dyDescent="0.15">
      <c r="A32" s="152" t="s">
        <v>180</v>
      </c>
      <c r="B32" s="61"/>
      <c r="C32" s="282"/>
      <c r="D32" s="219"/>
      <c r="E32" s="127" t="s">
        <v>38</v>
      </c>
      <c r="F32" s="132"/>
      <c r="G32" s="127" t="s">
        <v>83</v>
      </c>
      <c r="H32" s="132"/>
      <c r="I32" s="127" t="s">
        <v>45</v>
      </c>
      <c r="J32" s="352" t="s">
        <v>182</v>
      </c>
      <c r="K32" s="341"/>
      <c r="L32" s="353"/>
      <c r="M32" s="134"/>
      <c r="N32" s="155" t="s">
        <v>183</v>
      </c>
      <c r="O32" s="134"/>
      <c r="P32" s="155" t="s">
        <v>179</v>
      </c>
      <c r="Q32" s="93" t="s">
        <v>184</v>
      </c>
      <c r="R32" s="352" t="s">
        <v>185</v>
      </c>
      <c r="S32" s="341"/>
      <c r="T32" s="353"/>
      <c r="U32" s="134"/>
      <c r="V32" s="155" t="s">
        <v>183</v>
      </c>
      <c r="W32" s="134"/>
      <c r="X32" s="155" t="s">
        <v>179</v>
      </c>
      <c r="Y32" s="62"/>
      <c r="Z32" s="62"/>
      <c r="AA32" s="62"/>
      <c r="AB32" s="62"/>
    </row>
    <row r="33" spans="1:30" ht="21" customHeight="1" x14ac:dyDescent="0.15">
      <c r="A33" s="152" t="s">
        <v>181</v>
      </c>
      <c r="B33" s="61"/>
      <c r="C33" s="354"/>
      <c r="D33" s="355"/>
      <c r="E33" s="107" t="s">
        <v>38</v>
      </c>
      <c r="F33" s="133"/>
      <c r="G33" s="107" t="s">
        <v>83</v>
      </c>
      <c r="H33" s="133"/>
      <c r="I33" s="107" t="s">
        <v>45</v>
      </c>
      <c r="J33" s="356" t="s">
        <v>182</v>
      </c>
      <c r="K33" s="339"/>
      <c r="L33" s="357"/>
      <c r="M33" s="135"/>
      <c r="N33" s="156" t="s">
        <v>183</v>
      </c>
      <c r="O33" s="135"/>
      <c r="P33" s="156" t="s">
        <v>179</v>
      </c>
      <c r="Q33" s="106" t="s">
        <v>184</v>
      </c>
      <c r="R33" s="356" t="s">
        <v>185</v>
      </c>
      <c r="S33" s="339"/>
      <c r="T33" s="357"/>
      <c r="U33" s="135"/>
      <c r="V33" s="156" t="s">
        <v>183</v>
      </c>
      <c r="W33" s="135"/>
      <c r="X33" s="156" t="s">
        <v>179</v>
      </c>
      <c r="Y33" s="62"/>
      <c r="Z33" s="62"/>
      <c r="AA33" s="62"/>
      <c r="AB33" s="62"/>
    </row>
    <row r="34" spans="1:30" ht="21" customHeight="1" x14ac:dyDescent="0.15">
      <c r="A34" s="152" t="s">
        <v>186</v>
      </c>
      <c r="B34" s="61"/>
      <c r="C34" s="342"/>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4"/>
      <c r="AD34" s="344"/>
    </row>
    <row r="35" spans="1:30" ht="21" customHeight="1" x14ac:dyDescent="0.15">
      <c r="A35" s="152" t="s">
        <v>174</v>
      </c>
      <c r="B35" s="61"/>
      <c r="C35" s="345"/>
      <c r="D35" s="346"/>
      <c r="E35" s="346"/>
      <c r="F35" s="346"/>
      <c r="G35" s="346"/>
      <c r="H35" s="346"/>
      <c r="I35" s="346"/>
      <c r="J35" s="347"/>
      <c r="K35" s="348" t="s">
        <v>175</v>
      </c>
      <c r="L35" s="348"/>
      <c r="M35" s="348"/>
      <c r="N35" s="348"/>
      <c r="O35" s="348"/>
      <c r="P35" s="136" t="s">
        <v>239</v>
      </c>
      <c r="Q35" s="349" t="s">
        <v>176</v>
      </c>
      <c r="R35" s="350"/>
      <c r="S35" s="136" t="s">
        <v>239</v>
      </c>
      <c r="T35" s="349" t="s">
        <v>177</v>
      </c>
      <c r="U35" s="350"/>
      <c r="V35" s="136" t="s">
        <v>239</v>
      </c>
      <c r="W35" s="351" t="s">
        <v>178</v>
      </c>
      <c r="X35" s="351"/>
      <c r="Y35" s="349" t="s">
        <v>206</v>
      </c>
      <c r="Z35" s="221"/>
      <c r="AA35" s="221"/>
      <c r="AB35" s="212">
        <v>30</v>
      </c>
      <c r="AC35" s="212"/>
      <c r="AD35" s="4" t="s">
        <v>179</v>
      </c>
    </row>
    <row r="36" spans="1:30" ht="21" customHeight="1" x14ac:dyDescent="0.15">
      <c r="A36" s="98" t="s">
        <v>90</v>
      </c>
      <c r="B36" s="99"/>
      <c r="C36" s="338" t="s">
        <v>189</v>
      </c>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90"/>
      <c r="AD36" s="91"/>
    </row>
    <row r="37" spans="1:30" ht="21" customHeight="1" x14ac:dyDescent="0.15">
      <c r="A37" s="102"/>
      <c r="B37" s="103"/>
      <c r="C37" s="104"/>
      <c r="D37" s="137" t="s">
        <v>239</v>
      </c>
      <c r="E37" s="150" t="s">
        <v>187</v>
      </c>
      <c r="F37" s="150"/>
      <c r="G37" s="150"/>
      <c r="H37" s="150"/>
      <c r="I37" s="150"/>
      <c r="J37" s="150"/>
      <c r="K37" s="150"/>
      <c r="L37" s="137" t="s">
        <v>239</v>
      </c>
      <c r="M37" s="150" t="s">
        <v>188</v>
      </c>
      <c r="N37" s="17"/>
      <c r="O37" s="17"/>
      <c r="P37" s="150"/>
      <c r="Q37" s="150"/>
      <c r="R37" s="150"/>
      <c r="S37" s="150"/>
      <c r="T37" s="150"/>
      <c r="U37" s="150"/>
      <c r="V37" s="150"/>
      <c r="W37" s="150"/>
      <c r="X37" s="150"/>
      <c r="Y37" s="150"/>
      <c r="Z37" s="150"/>
      <c r="AA37" s="150"/>
      <c r="AB37" s="150"/>
      <c r="AC37" s="17"/>
      <c r="AD37" s="105"/>
    </row>
    <row r="38" spans="1:30" ht="21" customHeight="1" x14ac:dyDescent="0.15">
      <c r="A38" s="98" t="s">
        <v>91</v>
      </c>
      <c r="B38" s="99"/>
      <c r="C38" s="338" t="s">
        <v>190</v>
      </c>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90"/>
      <c r="AD38" s="91"/>
    </row>
    <row r="39" spans="1:30" ht="21" customHeight="1" x14ac:dyDescent="0.15">
      <c r="A39" s="102"/>
      <c r="B39" s="103"/>
      <c r="C39" s="104"/>
      <c r="D39" s="137" t="s">
        <v>239</v>
      </c>
      <c r="E39" s="341" t="s">
        <v>93</v>
      </c>
      <c r="F39" s="341"/>
      <c r="G39" s="341"/>
      <c r="H39" s="137" t="s">
        <v>239</v>
      </c>
      <c r="I39" s="341" t="s">
        <v>92</v>
      </c>
      <c r="J39" s="341"/>
      <c r="K39" s="341"/>
      <c r="L39" s="341"/>
      <c r="M39" s="341"/>
      <c r="N39" s="137" t="s">
        <v>239</v>
      </c>
      <c r="O39" s="341" t="s">
        <v>94</v>
      </c>
      <c r="P39" s="341"/>
      <c r="Q39" s="341"/>
      <c r="R39" s="341"/>
      <c r="S39" s="341"/>
      <c r="T39" s="137" t="s">
        <v>239</v>
      </c>
      <c r="U39" s="341" t="s">
        <v>95</v>
      </c>
      <c r="V39" s="341"/>
      <c r="W39" s="341"/>
      <c r="X39" s="341"/>
      <c r="Y39" s="341"/>
      <c r="Z39" s="150"/>
      <c r="AA39" s="150"/>
      <c r="AB39" s="150"/>
      <c r="AC39" s="17"/>
      <c r="AD39" s="105"/>
    </row>
    <row r="40" spans="1:30" ht="21" customHeight="1" x14ac:dyDescent="0.15">
      <c r="A40" s="98" t="s">
        <v>96</v>
      </c>
      <c r="B40" s="99"/>
      <c r="C40" s="148" t="s">
        <v>191</v>
      </c>
      <c r="D40" s="148"/>
      <c r="E40" s="149"/>
      <c r="F40" s="149"/>
      <c r="G40" s="149"/>
      <c r="H40" s="149"/>
      <c r="I40" s="149"/>
      <c r="J40" s="149"/>
      <c r="K40" s="149"/>
      <c r="L40" s="149"/>
      <c r="M40" s="149"/>
      <c r="N40" s="149"/>
      <c r="O40" s="149"/>
      <c r="P40" s="149"/>
      <c r="Q40" s="149"/>
      <c r="R40" s="138" t="s">
        <v>239</v>
      </c>
      <c r="S40" s="339" t="s">
        <v>97</v>
      </c>
      <c r="T40" s="339"/>
      <c r="U40" s="339"/>
      <c r="V40" s="339"/>
      <c r="W40" s="339"/>
      <c r="X40" s="138" t="s">
        <v>239</v>
      </c>
      <c r="Y40" s="339" t="s">
        <v>194</v>
      </c>
      <c r="Z40" s="339"/>
      <c r="AA40" s="339"/>
      <c r="AB40" s="339"/>
      <c r="AC40" s="90"/>
      <c r="AD40" s="91"/>
    </row>
    <row r="41" spans="1:30" ht="21" customHeight="1" x14ac:dyDescent="0.15">
      <c r="A41" s="100"/>
      <c r="B41" s="61"/>
      <c r="C41" s="88" t="s">
        <v>192</v>
      </c>
      <c r="D41" s="8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5"/>
      <c r="AD41" s="101"/>
    </row>
    <row r="42" spans="1:30" ht="21" customHeight="1" x14ac:dyDescent="0.15">
      <c r="A42" s="100"/>
      <c r="B42" s="61"/>
      <c r="C42" s="88"/>
      <c r="D42" s="139" t="s">
        <v>239</v>
      </c>
      <c r="E42" s="334" t="s">
        <v>101</v>
      </c>
      <c r="F42" s="334"/>
      <c r="G42" s="334"/>
      <c r="H42" s="334"/>
      <c r="I42" s="334"/>
      <c r="J42" s="334"/>
      <c r="K42" s="334"/>
      <c r="L42" s="334"/>
      <c r="M42" s="334"/>
      <c r="N42" s="334"/>
      <c r="O42" s="139" t="s">
        <v>239</v>
      </c>
      <c r="P42" s="334" t="s">
        <v>98</v>
      </c>
      <c r="Q42" s="334"/>
      <c r="R42" s="334"/>
      <c r="S42" s="334"/>
      <c r="T42" s="139" t="s">
        <v>239</v>
      </c>
      <c r="U42" s="334" t="s">
        <v>99</v>
      </c>
      <c r="V42" s="334"/>
      <c r="W42" s="334"/>
      <c r="X42" s="334"/>
      <c r="Y42" s="334"/>
      <c r="Z42" s="157"/>
      <c r="AA42" s="157"/>
      <c r="AB42" s="157"/>
      <c r="AC42" s="5"/>
      <c r="AD42" s="101"/>
    </row>
    <row r="43" spans="1:30" ht="21" customHeight="1" x14ac:dyDescent="0.15">
      <c r="A43" s="102"/>
      <c r="B43" s="103"/>
      <c r="C43" s="104"/>
      <c r="D43" s="137" t="s">
        <v>239</v>
      </c>
      <c r="E43" s="341" t="s">
        <v>100</v>
      </c>
      <c r="F43" s="341"/>
      <c r="G43" s="341"/>
      <c r="H43" s="341"/>
      <c r="I43" s="341"/>
      <c r="J43" s="150"/>
      <c r="K43" s="150"/>
      <c r="L43" s="150"/>
      <c r="M43" s="150"/>
      <c r="N43" s="150"/>
      <c r="O43" s="150"/>
      <c r="P43" s="150"/>
      <c r="Q43" s="150"/>
      <c r="R43" s="150"/>
      <c r="S43" s="150"/>
      <c r="T43" s="150"/>
      <c r="U43" s="150"/>
      <c r="V43" s="150"/>
      <c r="W43" s="150"/>
      <c r="X43" s="150"/>
      <c r="Y43" s="150"/>
      <c r="Z43" s="150"/>
      <c r="AA43" s="150"/>
      <c r="AB43" s="150"/>
      <c r="AC43" s="17"/>
      <c r="AD43" s="105"/>
    </row>
    <row r="44" spans="1:30" ht="21" customHeight="1" x14ac:dyDescent="0.15">
      <c r="A44" s="98" t="s">
        <v>102</v>
      </c>
      <c r="B44" s="99"/>
      <c r="C44" s="338" t="s">
        <v>193</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90"/>
      <c r="AD44" s="91"/>
    </row>
    <row r="45" spans="1:30" ht="21" customHeight="1" x14ac:dyDescent="0.15">
      <c r="A45" s="100" t="s">
        <v>103</v>
      </c>
      <c r="B45" s="61"/>
      <c r="C45" s="88"/>
      <c r="D45" s="139" t="s">
        <v>239</v>
      </c>
      <c r="E45" s="334" t="s">
        <v>104</v>
      </c>
      <c r="F45" s="334"/>
      <c r="G45" s="334"/>
      <c r="H45" s="139" t="s">
        <v>89</v>
      </c>
      <c r="I45" s="334" t="s">
        <v>105</v>
      </c>
      <c r="J45" s="334"/>
      <c r="K45" s="139" t="s">
        <v>239</v>
      </c>
      <c r="L45" s="334" t="s">
        <v>106</v>
      </c>
      <c r="M45" s="334"/>
      <c r="N45" s="334"/>
      <c r="O45" s="139" t="s">
        <v>89</v>
      </c>
      <c r="P45" s="334" t="s">
        <v>195</v>
      </c>
      <c r="Q45" s="334"/>
      <c r="R45" s="334"/>
      <c r="S45" s="334"/>
      <c r="T45" s="334"/>
      <c r="U45" s="334"/>
      <c r="V45" s="139" t="s">
        <v>89</v>
      </c>
      <c r="W45" s="334" t="s">
        <v>196</v>
      </c>
      <c r="X45" s="340"/>
      <c r="Y45" s="340"/>
      <c r="Z45" s="157"/>
      <c r="AA45" s="157"/>
      <c r="AB45" s="157"/>
      <c r="AC45" s="5"/>
      <c r="AD45" s="101"/>
    </row>
    <row r="46" spans="1:30" ht="21" customHeight="1" x14ac:dyDescent="0.15">
      <c r="A46" s="100"/>
      <c r="B46" s="61"/>
      <c r="C46" s="88"/>
      <c r="D46" s="139" t="s">
        <v>89</v>
      </c>
      <c r="E46" s="334" t="s">
        <v>108</v>
      </c>
      <c r="F46" s="334"/>
      <c r="G46" s="334"/>
      <c r="H46" s="334"/>
      <c r="I46" s="139" t="s">
        <v>89</v>
      </c>
      <c r="J46" s="334" t="s">
        <v>197</v>
      </c>
      <c r="K46" s="334"/>
      <c r="L46" s="334"/>
      <c r="M46" s="157"/>
      <c r="N46" s="157"/>
      <c r="O46" s="157"/>
      <c r="P46" s="157"/>
      <c r="Q46" s="157"/>
      <c r="R46" s="157"/>
      <c r="S46" s="157"/>
      <c r="T46" s="157"/>
      <c r="U46" s="157"/>
      <c r="V46" s="157"/>
      <c r="W46" s="157"/>
      <c r="X46" s="157"/>
      <c r="Y46" s="157"/>
      <c r="Z46" s="157"/>
      <c r="AA46" s="157"/>
      <c r="AB46" s="157"/>
      <c r="AC46" s="5"/>
      <c r="AD46" s="101"/>
    </row>
    <row r="47" spans="1:30" ht="21" customHeight="1" x14ac:dyDescent="0.15">
      <c r="A47" s="100" t="s">
        <v>109</v>
      </c>
      <c r="B47" s="61"/>
      <c r="C47" s="88"/>
      <c r="D47" s="139" t="s">
        <v>89</v>
      </c>
      <c r="E47" s="157" t="s">
        <v>110</v>
      </c>
      <c r="F47" s="157"/>
      <c r="G47" s="157"/>
      <c r="H47" s="157"/>
      <c r="I47" s="157"/>
      <c r="J47" s="139" t="s">
        <v>89</v>
      </c>
      <c r="K47" s="157" t="s">
        <v>111</v>
      </c>
      <c r="L47" s="157"/>
      <c r="M47" s="157"/>
      <c r="N47" s="139" t="s">
        <v>89</v>
      </c>
      <c r="O47" s="157" t="s">
        <v>112</v>
      </c>
      <c r="P47" s="157"/>
      <c r="Q47" s="157"/>
      <c r="R47" s="157"/>
      <c r="S47" s="157"/>
      <c r="T47" s="157"/>
      <c r="U47" s="157"/>
      <c r="V47" s="157"/>
      <c r="W47" s="157"/>
      <c r="X47" s="157"/>
      <c r="Y47" s="157"/>
      <c r="Z47" s="157"/>
      <c r="AA47" s="157"/>
      <c r="AB47" s="157"/>
      <c r="AC47" s="5"/>
      <c r="AD47" s="101"/>
    </row>
    <row r="48" spans="1:30" ht="21" customHeight="1" x14ac:dyDescent="0.15">
      <c r="A48" s="100" t="s">
        <v>114</v>
      </c>
      <c r="B48" s="61"/>
      <c r="C48" s="88"/>
      <c r="D48" s="139" t="s">
        <v>89</v>
      </c>
      <c r="E48" s="157" t="s">
        <v>115</v>
      </c>
      <c r="F48" s="157"/>
      <c r="G48" s="157"/>
      <c r="H48" s="157"/>
      <c r="I48" s="157"/>
      <c r="J48" s="139" t="s">
        <v>89</v>
      </c>
      <c r="K48" s="157" t="s">
        <v>116</v>
      </c>
      <c r="L48" s="157"/>
      <c r="M48" s="157"/>
      <c r="N48" s="139" t="s">
        <v>89</v>
      </c>
      <c r="O48" s="157" t="s">
        <v>117</v>
      </c>
      <c r="P48" s="157"/>
      <c r="Q48" s="157"/>
      <c r="R48" s="157"/>
      <c r="S48" s="157"/>
      <c r="T48" s="157"/>
      <c r="U48" s="157"/>
      <c r="V48" s="157"/>
      <c r="W48" s="157"/>
      <c r="X48" s="157"/>
      <c r="Y48" s="157"/>
      <c r="Z48" s="157"/>
      <c r="AA48" s="157"/>
      <c r="AB48" s="157"/>
      <c r="AC48" s="5"/>
      <c r="AD48" s="101"/>
    </row>
    <row r="49" spans="1:30" ht="21" customHeight="1" x14ac:dyDescent="0.15">
      <c r="A49" s="100" t="s">
        <v>113</v>
      </c>
      <c r="B49" s="61"/>
      <c r="C49" s="88"/>
      <c r="D49" s="139" t="s">
        <v>89</v>
      </c>
      <c r="E49" s="157" t="s">
        <v>118</v>
      </c>
      <c r="F49" s="157"/>
      <c r="G49" s="157"/>
      <c r="H49" s="157"/>
      <c r="I49" s="157"/>
      <c r="J49" s="139" t="s">
        <v>89</v>
      </c>
      <c r="K49" s="157" t="s">
        <v>119</v>
      </c>
      <c r="L49" s="157"/>
      <c r="M49" s="157"/>
      <c r="N49" s="157"/>
      <c r="O49" s="139" t="s">
        <v>89</v>
      </c>
      <c r="P49" s="157" t="s">
        <v>120</v>
      </c>
      <c r="Q49" s="157"/>
      <c r="R49" s="157"/>
      <c r="S49" s="157"/>
      <c r="T49" s="157"/>
      <c r="U49" s="157"/>
      <c r="V49" s="157"/>
      <c r="W49" s="157"/>
      <c r="X49" s="139" t="s">
        <v>89</v>
      </c>
      <c r="Y49" s="157" t="s">
        <v>121</v>
      </c>
      <c r="Z49" s="157"/>
      <c r="AA49" s="157"/>
      <c r="AB49" s="157"/>
      <c r="AC49" s="5"/>
      <c r="AD49" s="101"/>
    </row>
    <row r="50" spans="1:30" ht="21" customHeight="1" x14ac:dyDescent="0.15">
      <c r="A50" s="102"/>
      <c r="B50" s="103"/>
      <c r="C50" s="104"/>
      <c r="D50" s="137" t="s">
        <v>89</v>
      </c>
      <c r="E50" s="150" t="s">
        <v>122</v>
      </c>
      <c r="F50" s="150"/>
      <c r="G50" s="150"/>
      <c r="H50" s="150"/>
      <c r="I50" s="150"/>
      <c r="J50" s="137" t="s">
        <v>89</v>
      </c>
      <c r="K50" s="150" t="s">
        <v>107</v>
      </c>
      <c r="L50" s="150"/>
      <c r="M50" s="150"/>
      <c r="N50" s="137" t="s">
        <v>89</v>
      </c>
      <c r="O50" s="150" t="s">
        <v>123</v>
      </c>
      <c r="P50" s="150"/>
      <c r="Q50" s="137" t="s">
        <v>89</v>
      </c>
      <c r="R50" s="150" t="s">
        <v>112</v>
      </c>
      <c r="S50" s="150"/>
      <c r="T50" s="150"/>
      <c r="U50" s="150"/>
      <c r="V50" s="150"/>
      <c r="W50" s="150"/>
      <c r="X50" s="150"/>
      <c r="Y50" s="150"/>
      <c r="Z50" s="150"/>
      <c r="AA50" s="150"/>
      <c r="AB50" s="150"/>
      <c r="AC50" s="17"/>
      <c r="AD50" s="105"/>
    </row>
    <row r="51" spans="1:30" ht="21" customHeight="1" x14ac:dyDescent="0.15">
      <c r="A51" s="108" t="s">
        <v>202</v>
      </c>
      <c r="B51" s="61"/>
      <c r="C51" s="335"/>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row>
    <row r="52" spans="1:30" ht="21" customHeight="1" x14ac:dyDescent="0.15">
      <c r="A52" s="151" t="s">
        <v>211</v>
      </c>
      <c r="B52" s="6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row>
    <row r="53" spans="1:30" ht="21" customHeight="1" x14ac:dyDescent="0.15">
      <c r="A53" s="153" t="s">
        <v>124</v>
      </c>
      <c r="B53" s="61"/>
      <c r="C53" s="337"/>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row>
    <row r="54" spans="1:30" ht="21" customHeight="1" x14ac:dyDescent="0.15">
      <c r="A54" s="151" t="s">
        <v>212</v>
      </c>
      <c r="B54" s="6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row>
    <row r="55" spans="1:30" ht="13.15" customHeight="1" x14ac:dyDescent="0.15">
      <c r="A55" s="158"/>
      <c r="B55" s="158"/>
      <c r="C55" s="158"/>
      <c r="D55" s="158"/>
      <c r="E55" s="158"/>
      <c r="F55" s="158"/>
      <c r="G55" s="154"/>
      <c r="H55" s="154"/>
      <c r="I55" s="154"/>
      <c r="J55" s="154"/>
      <c r="K55" s="154"/>
      <c r="L55" s="154"/>
      <c r="M55" s="154"/>
      <c r="N55" s="154"/>
      <c r="O55" s="154"/>
      <c r="P55" s="154"/>
      <c r="Q55" s="154"/>
      <c r="R55" s="154"/>
      <c r="S55" s="154"/>
      <c r="T55" s="154"/>
      <c r="U55" s="154"/>
      <c r="V55" s="154"/>
      <c r="W55" s="154"/>
      <c r="X55" s="154"/>
      <c r="Y55" s="154"/>
      <c r="Z55" s="154"/>
      <c r="AA55" s="154"/>
      <c r="AB55" s="158"/>
    </row>
    <row r="56" spans="1:30" ht="20.25" customHeight="1" x14ac:dyDescent="0.15">
      <c r="A56" s="358" t="s">
        <v>258</v>
      </c>
      <c r="B56" s="290"/>
      <c r="C56" s="290"/>
      <c r="D56" s="290"/>
      <c r="E56" s="5"/>
      <c r="F56" s="5"/>
      <c r="G56" s="5"/>
      <c r="H56" s="5"/>
      <c r="I56" s="5"/>
      <c r="J56" s="5"/>
      <c r="K56" s="5"/>
      <c r="L56" s="5"/>
      <c r="M56" s="5"/>
      <c r="N56" s="5"/>
      <c r="O56" s="5"/>
      <c r="P56" s="5"/>
      <c r="Q56" s="5"/>
      <c r="R56" s="5"/>
      <c r="S56" s="5"/>
      <c r="T56" s="5"/>
      <c r="U56" s="5"/>
      <c r="V56" s="5"/>
      <c r="W56" s="5"/>
      <c r="X56" s="5"/>
      <c r="Y56" s="5"/>
      <c r="Z56" s="5"/>
      <c r="AA56" s="5"/>
      <c r="AB56" s="5"/>
      <c r="AC56" s="5"/>
    </row>
    <row r="57" spans="1:30" ht="21" customHeight="1" x14ac:dyDescent="0.15">
      <c r="A57" s="359" t="s">
        <v>71</v>
      </c>
      <c r="B57" s="360"/>
      <c r="C57" s="361"/>
      <c r="D57" s="361"/>
      <c r="E57" s="220" t="s">
        <v>256</v>
      </c>
      <c r="F57" s="221"/>
      <c r="G57" s="221"/>
      <c r="H57" s="221"/>
      <c r="I57" s="362"/>
      <c r="J57" s="362"/>
      <c r="K57" s="362"/>
      <c r="L57" s="91" t="s">
        <v>27</v>
      </c>
      <c r="M57" s="92" t="s">
        <v>61</v>
      </c>
      <c r="N57" s="90"/>
      <c r="O57" s="90"/>
      <c r="P57" s="90"/>
      <c r="Q57" s="90"/>
      <c r="R57" s="362"/>
      <c r="S57" s="362"/>
      <c r="T57" s="362"/>
      <c r="U57" s="362"/>
      <c r="V57" s="363"/>
    </row>
    <row r="58" spans="1:30" ht="21" customHeight="1" x14ac:dyDescent="0.15">
      <c r="A58" s="152" t="s">
        <v>88</v>
      </c>
      <c r="B58" s="61"/>
      <c r="C58" s="342"/>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row>
    <row r="59" spans="1:30" ht="21" customHeight="1" x14ac:dyDescent="0.15">
      <c r="A59" s="152" t="s">
        <v>180</v>
      </c>
      <c r="B59" s="61"/>
      <c r="C59" s="282"/>
      <c r="D59" s="219"/>
      <c r="E59" s="127" t="s">
        <v>38</v>
      </c>
      <c r="F59" s="132"/>
      <c r="G59" s="127" t="s">
        <v>83</v>
      </c>
      <c r="H59" s="132"/>
      <c r="I59" s="127" t="s">
        <v>45</v>
      </c>
      <c r="J59" s="352" t="s">
        <v>182</v>
      </c>
      <c r="K59" s="341"/>
      <c r="L59" s="353"/>
      <c r="M59" s="134"/>
      <c r="N59" s="155" t="s">
        <v>183</v>
      </c>
      <c r="O59" s="134"/>
      <c r="P59" s="155" t="s">
        <v>179</v>
      </c>
      <c r="Q59" s="93" t="s">
        <v>184</v>
      </c>
      <c r="R59" s="352" t="s">
        <v>185</v>
      </c>
      <c r="S59" s="341"/>
      <c r="T59" s="353"/>
      <c r="U59" s="134"/>
      <c r="V59" s="155" t="s">
        <v>183</v>
      </c>
      <c r="W59" s="134"/>
      <c r="X59" s="155" t="s">
        <v>179</v>
      </c>
      <c r="Y59" s="62"/>
      <c r="Z59" s="62"/>
      <c r="AA59" s="62"/>
      <c r="AB59" s="62"/>
    </row>
    <row r="60" spans="1:30" ht="21" customHeight="1" x14ac:dyDescent="0.15">
      <c r="A60" s="152" t="s">
        <v>181</v>
      </c>
      <c r="B60" s="61"/>
      <c r="C60" s="354"/>
      <c r="D60" s="355"/>
      <c r="E60" s="107" t="s">
        <v>38</v>
      </c>
      <c r="F60" s="133"/>
      <c r="G60" s="107" t="s">
        <v>83</v>
      </c>
      <c r="H60" s="133"/>
      <c r="I60" s="107" t="s">
        <v>45</v>
      </c>
      <c r="J60" s="356" t="s">
        <v>182</v>
      </c>
      <c r="K60" s="339"/>
      <c r="L60" s="357"/>
      <c r="M60" s="135"/>
      <c r="N60" s="156" t="s">
        <v>183</v>
      </c>
      <c r="O60" s="135"/>
      <c r="P60" s="156" t="s">
        <v>179</v>
      </c>
      <c r="Q60" s="106" t="s">
        <v>184</v>
      </c>
      <c r="R60" s="356" t="s">
        <v>185</v>
      </c>
      <c r="S60" s="339"/>
      <c r="T60" s="357"/>
      <c r="U60" s="135"/>
      <c r="V60" s="156" t="s">
        <v>183</v>
      </c>
      <c r="W60" s="135"/>
      <c r="X60" s="156" t="s">
        <v>179</v>
      </c>
      <c r="Y60" s="62"/>
      <c r="Z60" s="62"/>
      <c r="AA60" s="62"/>
      <c r="AB60" s="62"/>
    </row>
    <row r="61" spans="1:30" ht="21" customHeight="1" x14ac:dyDescent="0.15">
      <c r="A61" s="152" t="s">
        <v>186</v>
      </c>
      <c r="B61" s="61"/>
      <c r="C61" s="342"/>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4"/>
      <c r="AD61" s="344"/>
    </row>
    <row r="62" spans="1:30" ht="21" customHeight="1" x14ac:dyDescent="0.15">
      <c r="A62" s="152" t="s">
        <v>174</v>
      </c>
      <c r="B62" s="61"/>
      <c r="C62" s="345"/>
      <c r="D62" s="346"/>
      <c r="E62" s="346"/>
      <c r="F62" s="346"/>
      <c r="G62" s="346"/>
      <c r="H62" s="346"/>
      <c r="I62" s="346"/>
      <c r="J62" s="347"/>
      <c r="K62" s="348" t="s">
        <v>175</v>
      </c>
      <c r="L62" s="348"/>
      <c r="M62" s="348"/>
      <c r="N62" s="348"/>
      <c r="O62" s="348"/>
      <c r="P62" s="136" t="s">
        <v>239</v>
      </c>
      <c r="Q62" s="349" t="s">
        <v>176</v>
      </c>
      <c r="R62" s="350"/>
      <c r="S62" s="136" t="s">
        <v>239</v>
      </c>
      <c r="T62" s="349" t="s">
        <v>177</v>
      </c>
      <c r="U62" s="350"/>
      <c r="V62" s="136" t="s">
        <v>239</v>
      </c>
      <c r="W62" s="351" t="s">
        <v>178</v>
      </c>
      <c r="X62" s="351"/>
      <c r="Y62" s="349" t="s">
        <v>206</v>
      </c>
      <c r="Z62" s="221"/>
      <c r="AA62" s="221"/>
      <c r="AB62" s="212">
        <v>30</v>
      </c>
      <c r="AC62" s="212"/>
      <c r="AD62" s="4" t="s">
        <v>179</v>
      </c>
    </row>
    <row r="63" spans="1:30" ht="21" customHeight="1" x14ac:dyDescent="0.15">
      <c r="A63" s="98" t="s">
        <v>90</v>
      </c>
      <c r="B63" s="99"/>
      <c r="C63" s="338" t="s">
        <v>189</v>
      </c>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90"/>
      <c r="AD63" s="91"/>
    </row>
    <row r="64" spans="1:30" ht="21" customHeight="1" x14ac:dyDescent="0.15">
      <c r="A64" s="102"/>
      <c r="B64" s="103"/>
      <c r="C64" s="104"/>
      <c r="D64" s="137" t="s">
        <v>239</v>
      </c>
      <c r="E64" s="150" t="s">
        <v>187</v>
      </c>
      <c r="F64" s="150"/>
      <c r="G64" s="150"/>
      <c r="H64" s="150"/>
      <c r="I64" s="150"/>
      <c r="J64" s="150"/>
      <c r="K64" s="150"/>
      <c r="L64" s="137" t="s">
        <v>239</v>
      </c>
      <c r="M64" s="150" t="s">
        <v>188</v>
      </c>
      <c r="N64" s="17"/>
      <c r="O64" s="17"/>
      <c r="P64" s="150"/>
      <c r="Q64" s="150"/>
      <c r="R64" s="150"/>
      <c r="S64" s="150"/>
      <c r="T64" s="150"/>
      <c r="U64" s="150"/>
      <c r="V64" s="150"/>
      <c r="W64" s="150"/>
      <c r="X64" s="150"/>
      <c r="Y64" s="150"/>
      <c r="Z64" s="150"/>
      <c r="AA64" s="150"/>
      <c r="AB64" s="150"/>
      <c r="AC64" s="17"/>
      <c r="AD64" s="105"/>
    </row>
    <row r="65" spans="1:30" ht="21" customHeight="1" x14ac:dyDescent="0.15">
      <c r="A65" s="98" t="s">
        <v>91</v>
      </c>
      <c r="B65" s="99"/>
      <c r="C65" s="338" t="s">
        <v>190</v>
      </c>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90"/>
      <c r="AD65" s="91"/>
    </row>
    <row r="66" spans="1:30" ht="21" customHeight="1" x14ac:dyDescent="0.15">
      <c r="A66" s="102"/>
      <c r="B66" s="103"/>
      <c r="C66" s="104"/>
      <c r="D66" s="137" t="s">
        <v>239</v>
      </c>
      <c r="E66" s="341" t="s">
        <v>93</v>
      </c>
      <c r="F66" s="341"/>
      <c r="G66" s="341"/>
      <c r="H66" s="137" t="s">
        <v>239</v>
      </c>
      <c r="I66" s="341" t="s">
        <v>92</v>
      </c>
      <c r="J66" s="341"/>
      <c r="K66" s="341"/>
      <c r="L66" s="341"/>
      <c r="M66" s="341"/>
      <c r="N66" s="137" t="s">
        <v>239</v>
      </c>
      <c r="O66" s="341" t="s">
        <v>94</v>
      </c>
      <c r="P66" s="341"/>
      <c r="Q66" s="341"/>
      <c r="R66" s="341"/>
      <c r="S66" s="341"/>
      <c r="T66" s="137" t="s">
        <v>239</v>
      </c>
      <c r="U66" s="341" t="s">
        <v>95</v>
      </c>
      <c r="V66" s="341"/>
      <c r="W66" s="341"/>
      <c r="X66" s="341"/>
      <c r="Y66" s="341"/>
      <c r="Z66" s="150"/>
      <c r="AA66" s="150"/>
      <c r="AB66" s="150"/>
      <c r="AC66" s="17"/>
      <c r="AD66" s="105"/>
    </row>
    <row r="67" spans="1:30" ht="21" customHeight="1" x14ac:dyDescent="0.15">
      <c r="A67" s="98" t="s">
        <v>96</v>
      </c>
      <c r="B67" s="99"/>
      <c r="C67" s="148" t="s">
        <v>191</v>
      </c>
      <c r="D67" s="148"/>
      <c r="E67" s="149"/>
      <c r="F67" s="149"/>
      <c r="G67" s="149"/>
      <c r="H67" s="149"/>
      <c r="I67" s="149"/>
      <c r="J67" s="149"/>
      <c r="K67" s="149"/>
      <c r="L67" s="149"/>
      <c r="M67" s="149"/>
      <c r="N67" s="149"/>
      <c r="O67" s="149"/>
      <c r="P67" s="149"/>
      <c r="Q67" s="149"/>
      <c r="R67" s="138" t="s">
        <v>239</v>
      </c>
      <c r="S67" s="339" t="s">
        <v>97</v>
      </c>
      <c r="T67" s="339"/>
      <c r="U67" s="339"/>
      <c r="V67" s="339"/>
      <c r="W67" s="339"/>
      <c r="X67" s="138" t="s">
        <v>239</v>
      </c>
      <c r="Y67" s="339" t="s">
        <v>194</v>
      </c>
      <c r="Z67" s="339"/>
      <c r="AA67" s="339"/>
      <c r="AB67" s="339"/>
      <c r="AC67" s="90"/>
      <c r="AD67" s="91"/>
    </row>
    <row r="68" spans="1:30" ht="21" customHeight="1" x14ac:dyDescent="0.15">
      <c r="A68" s="100"/>
      <c r="B68" s="61"/>
      <c r="C68" s="88" t="s">
        <v>192</v>
      </c>
      <c r="D68" s="88"/>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5"/>
      <c r="AD68" s="101"/>
    </row>
    <row r="69" spans="1:30" ht="21" customHeight="1" x14ac:dyDescent="0.15">
      <c r="A69" s="100"/>
      <c r="B69" s="61"/>
      <c r="C69" s="88"/>
      <c r="D69" s="139" t="s">
        <v>239</v>
      </c>
      <c r="E69" s="334" t="s">
        <v>101</v>
      </c>
      <c r="F69" s="334"/>
      <c r="G69" s="334"/>
      <c r="H69" s="334"/>
      <c r="I69" s="334"/>
      <c r="J69" s="334"/>
      <c r="K69" s="334"/>
      <c r="L69" s="334"/>
      <c r="M69" s="334"/>
      <c r="N69" s="334"/>
      <c r="O69" s="139" t="s">
        <v>239</v>
      </c>
      <c r="P69" s="334" t="s">
        <v>98</v>
      </c>
      <c r="Q69" s="334"/>
      <c r="R69" s="334"/>
      <c r="S69" s="334"/>
      <c r="T69" s="139" t="s">
        <v>239</v>
      </c>
      <c r="U69" s="334" t="s">
        <v>99</v>
      </c>
      <c r="V69" s="334"/>
      <c r="W69" s="334"/>
      <c r="X69" s="334"/>
      <c r="Y69" s="334"/>
      <c r="Z69" s="157"/>
      <c r="AA69" s="157"/>
      <c r="AB69" s="157"/>
      <c r="AC69" s="5"/>
      <c r="AD69" s="101"/>
    </row>
    <row r="70" spans="1:30" ht="21" customHeight="1" x14ac:dyDescent="0.15">
      <c r="A70" s="102"/>
      <c r="B70" s="103"/>
      <c r="C70" s="104"/>
      <c r="D70" s="137" t="s">
        <v>239</v>
      </c>
      <c r="E70" s="341" t="s">
        <v>100</v>
      </c>
      <c r="F70" s="341"/>
      <c r="G70" s="341"/>
      <c r="H70" s="341"/>
      <c r="I70" s="341"/>
      <c r="J70" s="150"/>
      <c r="K70" s="150"/>
      <c r="L70" s="150"/>
      <c r="M70" s="150"/>
      <c r="N70" s="150"/>
      <c r="O70" s="150"/>
      <c r="P70" s="150"/>
      <c r="Q70" s="150"/>
      <c r="R70" s="150"/>
      <c r="S70" s="150"/>
      <c r="T70" s="150"/>
      <c r="U70" s="150"/>
      <c r="V70" s="150"/>
      <c r="W70" s="150"/>
      <c r="X70" s="150"/>
      <c r="Y70" s="150"/>
      <c r="Z70" s="150"/>
      <c r="AA70" s="150"/>
      <c r="AB70" s="150"/>
      <c r="AC70" s="17"/>
      <c r="AD70" s="105"/>
    </row>
    <row r="71" spans="1:30" ht="21" customHeight="1" x14ac:dyDescent="0.15">
      <c r="A71" s="98" t="s">
        <v>102</v>
      </c>
      <c r="B71" s="99"/>
      <c r="C71" s="338" t="s">
        <v>193</v>
      </c>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90"/>
      <c r="AD71" s="91"/>
    </row>
    <row r="72" spans="1:30" ht="21" customHeight="1" x14ac:dyDescent="0.15">
      <c r="A72" s="100" t="s">
        <v>103</v>
      </c>
      <c r="B72" s="61"/>
      <c r="C72" s="88"/>
      <c r="D72" s="139" t="s">
        <v>239</v>
      </c>
      <c r="E72" s="334" t="s">
        <v>104</v>
      </c>
      <c r="F72" s="334"/>
      <c r="G72" s="334"/>
      <c r="H72" s="139" t="s">
        <v>89</v>
      </c>
      <c r="I72" s="334" t="s">
        <v>105</v>
      </c>
      <c r="J72" s="334"/>
      <c r="K72" s="139" t="s">
        <v>239</v>
      </c>
      <c r="L72" s="334" t="s">
        <v>106</v>
      </c>
      <c r="M72" s="334"/>
      <c r="N72" s="334"/>
      <c r="O72" s="139" t="s">
        <v>89</v>
      </c>
      <c r="P72" s="334" t="s">
        <v>195</v>
      </c>
      <c r="Q72" s="334"/>
      <c r="R72" s="334"/>
      <c r="S72" s="334"/>
      <c r="T72" s="334"/>
      <c r="U72" s="334"/>
      <c r="V72" s="139" t="s">
        <v>89</v>
      </c>
      <c r="W72" s="334" t="s">
        <v>196</v>
      </c>
      <c r="X72" s="340"/>
      <c r="Y72" s="340"/>
      <c r="Z72" s="157"/>
      <c r="AA72" s="157"/>
      <c r="AB72" s="157"/>
      <c r="AC72" s="5"/>
      <c r="AD72" s="101"/>
    </row>
    <row r="73" spans="1:30" ht="21" customHeight="1" x14ac:dyDescent="0.15">
      <c r="A73" s="100"/>
      <c r="B73" s="61"/>
      <c r="C73" s="88"/>
      <c r="D73" s="139" t="s">
        <v>89</v>
      </c>
      <c r="E73" s="334" t="s">
        <v>108</v>
      </c>
      <c r="F73" s="334"/>
      <c r="G73" s="334"/>
      <c r="H73" s="334"/>
      <c r="I73" s="139" t="s">
        <v>89</v>
      </c>
      <c r="J73" s="334" t="s">
        <v>197</v>
      </c>
      <c r="K73" s="334"/>
      <c r="L73" s="334"/>
      <c r="M73" s="157"/>
      <c r="N73" s="157"/>
      <c r="O73" s="157"/>
      <c r="P73" s="157"/>
      <c r="Q73" s="157"/>
      <c r="R73" s="157"/>
      <c r="S73" s="157"/>
      <c r="T73" s="157"/>
      <c r="U73" s="157"/>
      <c r="V73" s="157"/>
      <c r="W73" s="157"/>
      <c r="X73" s="157"/>
      <c r="Y73" s="157"/>
      <c r="Z73" s="157"/>
      <c r="AA73" s="157"/>
      <c r="AB73" s="157"/>
      <c r="AC73" s="5"/>
      <c r="AD73" s="101"/>
    </row>
    <row r="74" spans="1:30" ht="21" customHeight="1" x14ac:dyDescent="0.15">
      <c r="A74" s="100" t="s">
        <v>109</v>
      </c>
      <c r="B74" s="61"/>
      <c r="C74" s="88"/>
      <c r="D74" s="139" t="s">
        <v>89</v>
      </c>
      <c r="E74" s="157" t="s">
        <v>110</v>
      </c>
      <c r="F74" s="157"/>
      <c r="G74" s="157"/>
      <c r="H74" s="157"/>
      <c r="I74" s="157"/>
      <c r="J74" s="139" t="s">
        <v>89</v>
      </c>
      <c r="K74" s="157" t="s">
        <v>111</v>
      </c>
      <c r="L74" s="157"/>
      <c r="M74" s="157"/>
      <c r="N74" s="139" t="s">
        <v>89</v>
      </c>
      <c r="O74" s="157" t="s">
        <v>112</v>
      </c>
      <c r="P74" s="157"/>
      <c r="Q74" s="157"/>
      <c r="R74" s="157"/>
      <c r="S74" s="157"/>
      <c r="T74" s="157"/>
      <c r="U74" s="157"/>
      <c r="V74" s="157"/>
      <c r="W74" s="157"/>
      <c r="X74" s="157"/>
      <c r="Y74" s="157"/>
      <c r="Z74" s="157"/>
      <c r="AA74" s="157"/>
      <c r="AB74" s="157"/>
      <c r="AC74" s="5"/>
      <c r="AD74" s="101"/>
    </row>
    <row r="75" spans="1:30" ht="21" customHeight="1" x14ac:dyDescent="0.15">
      <c r="A75" s="100" t="s">
        <v>114</v>
      </c>
      <c r="B75" s="61"/>
      <c r="C75" s="88"/>
      <c r="D75" s="139" t="s">
        <v>89</v>
      </c>
      <c r="E75" s="157" t="s">
        <v>115</v>
      </c>
      <c r="F75" s="157"/>
      <c r="G75" s="157"/>
      <c r="H75" s="157"/>
      <c r="I75" s="157"/>
      <c r="J75" s="139" t="s">
        <v>89</v>
      </c>
      <c r="K75" s="157" t="s">
        <v>116</v>
      </c>
      <c r="L75" s="157"/>
      <c r="M75" s="157"/>
      <c r="N75" s="139" t="s">
        <v>89</v>
      </c>
      <c r="O75" s="157" t="s">
        <v>117</v>
      </c>
      <c r="P75" s="157"/>
      <c r="Q75" s="157"/>
      <c r="R75" s="157"/>
      <c r="S75" s="157"/>
      <c r="T75" s="157"/>
      <c r="U75" s="157"/>
      <c r="V75" s="157"/>
      <c r="W75" s="157"/>
      <c r="X75" s="157"/>
      <c r="Y75" s="157"/>
      <c r="Z75" s="157"/>
      <c r="AA75" s="157"/>
      <c r="AB75" s="157"/>
      <c r="AC75" s="5"/>
      <c r="AD75" s="101"/>
    </row>
    <row r="76" spans="1:30" ht="21" customHeight="1" x14ac:dyDescent="0.15">
      <c r="A76" s="100" t="s">
        <v>113</v>
      </c>
      <c r="B76" s="61"/>
      <c r="C76" s="88"/>
      <c r="D76" s="139" t="s">
        <v>89</v>
      </c>
      <c r="E76" s="157" t="s">
        <v>118</v>
      </c>
      <c r="F76" s="157"/>
      <c r="G76" s="157"/>
      <c r="H76" s="157"/>
      <c r="I76" s="157"/>
      <c r="J76" s="139" t="s">
        <v>89</v>
      </c>
      <c r="K76" s="157" t="s">
        <v>119</v>
      </c>
      <c r="L76" s="157"/>
      <c r="M76" s="157"/>
      <c r="N76" s="157"/>
      <c r="O76" s="139" t="s">
        <v>89</v>
      </c>
      <c r="P76" s="157" t="s">
        <v>120</v>
      </c>
      <c r="Q76" s="157"/>
      <c r="R76" s="157"/>
      <c r="S76" s="157"/>
      <c r="T76" s="157"/>
      <c r="U76" s="157"/>
      <c r="V76" s="157"/>
      <c r="W76" s="157"/>
      <c r="X76" s="139" t="s">
        <v>89</v>
      </c>
      <c r="Y76" s="157" t="s">
        <v>121</v>
      </c>
      <c r="Z76" s="157"/>
      <c r="AA76" s="157"/>
      <c r="AB76" s="157"/>
      <c r="AC76" s="5"/>
      <c r="AD76" s="101"/>
    </row>
    <row r="77" spans="1:30" ht="21" customHeight="1" x14ac:dyDescent="0.15">
      <c r="A77" s="102"/>
      <c r="B77" s="103"/>
      <c r="C77" s="104"/>
      <c r="D77" s="137" t="s">
        <v>89</v>
      </c>
      <c r="E77" s="150" t="s">
        <v>122</v>
      </c>
      <c r="F77" s="150"/>
      <c r="G77" s="150"/>
      <c r="H77" s="150"/>
      <c r="I77" s="150"/>
      <c r="J77" s="137" t="s">
        <v>89</v>
      </c>
      <c r="K77" s="150" t="s">
        <v>107</v>
      </c>
      <c r="L77" s="150"/>
      <c r="M77" s="150"/>
      <c r="N77" s="137" t="s">
        <v>89</v>
      </c>
      <c r="O77" s="150" t="s">
        <v>123</v>
      </c>
      <c r="P77" s="150"/>
      <c r="Q77" s="137" t="s">
        <v>89</v>
      </c>
      <c r="R77" s="150" t="s">
        <v>112</v>
      </c>
      <c r="S77" s="150"/>
      <c r="T77" s="150"/>
      <c r="U77" s="150"/>
      <c r="V77" s="150"/>
      <c r="W77" s="150"/>
      <c r="X77" s="150"/>
      <c r="Y77" s="150"/>
      <c r="Z77" s="150"/>
      <c r="AA77" s="150"/>
      <c r="AB77" s="150"/>
      <c r="AC77" s="17"/>
      <c r="AD77" s="105"/>
    </row>
    <row r="78" spans="1:30" ht="21" customHeight="1" x14ac:dyDescent="0.15">
      <c r="A78" s="108" t="s">
        <v>202</v>
      </c>
      <c r="B78" s="61"/>
      <c r="C78" s="335"/>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row>
    <row r="79" spans="1:30" ht="21" customHeight="1" x14ac:dyDescent="0.15">
      <c r="A79" s="151" t="s">
        <v>211</v>
      </c>
      <c r="B79" s="6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row>
    <row r="80" spans="1:30" ht="21" customHeight="1" x14ac:dyDescent="0.15">
      <c r="A80" s="153" t="s">
        <v>124</v>
      </c>
      <c r="B80" s="61"/>
      <c r="C80" s="337"/>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row>
    <row r="81" spans="1:30" ht="21" customHeight="1" x14ac:dyDescent="0.15">
      <c r="A81" s="151" t="s">
        <v>212</v>
      </c>
      <c r="B81" s="6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row>
    <row r="82" spans="1:30" ht="13.15" customHeight="1" x14ac:dyDescent="0.15">
      <c r="A82" s="158"/>
      <c r="B82" s="158"/>
      <c r="C82" s="158"/>
      <c r="D82" s="158"/>
      <c r="E82" s="158"/>
      <c r="F82" s="158"/>
      <c r="G82" s="154"/>
      <c r="H82" s="154"/>
      <c r="I82" s="154"/>
      <c r="J82" s="154"/>
      <c r="K82" s="154"/>
      <c r="L82" s="154"/>
      <c r="M82" s="154"/>
      <c r="N82" s="154"/>
      <c r="O82" s="154"/>
      <c r="P82" s="154"/>
      <c r="Q82" s="154"/>
      <c r="R82" s="154"/>
      <c r="S82" s="154"/>
      <c r="T82" s="154"/>
      <c r="U82" s="154"/>
      <c r="V82" s="154"/>
      <c r="W82" s="154"/>
      <c r="X82" s="154"/>
      <c r="Y82" s="154"/>
      <c r="Z82" s="154"/>
      <c r="AA82" s="154"/>
      <c r="AB82" s="158"/>
    </row>
    <row r="83" spans="1:30" ht="20.25" customHeight="1" x14ac:dyDescent="0.15">
      <c r="A83" s="358" t="s">
        <v>259</v>
      </c>
      <c r="B83" s="290"/>
      <c r="C83" s="290"/>
      <c r="D83" s="290"/>
      <c r="E83" s="5"/>
      <c r="F83" s="5"/>
      <c r="G83" s="5"/>
      <c r="H83" s="5"/>
      <c r="I83" s="5"/>
      <c r="J83" s="5"/>
      <c r="K83" s="5"/>
      <c r="L83" s="5"/>
      <c r="M83" s="5"/>
      <c r="N83" s="5"/>
      <c r="O83" s="5"/>
      <c r="P83" s="5"/>
      <c r="Q83" s="5"/>
      <c r="R83" s="5"/>
      <c r="S83" s="5"/>
      <c r="T83" s="5"/>
      <c r="U83" s="5"/>
      <c r="V83" s="5"/>
      <c r="W83" s="5"/>
      <c r="X83" s="5"/>
      <c r="Y83" s="5"/>
      <c r="Z83" s="5"/>
      <c r="AA83" s="5"/>
      <c r="AB83" s="5"/>
      <c r="AC83" s="5"/>
    </row>
    <row r="84" spans="1:30" ht="21" customHeight="1" x14ac:dyDescent="0.15">
      <c r="A84" s="359" t="s">
        <v>71</v>
      </c>
      <c r="B84" s="360"/>
      <c r="C84" s="361"/>
      <c r="D84" s="361"/>
      <c r="E84" s="220" t="s">
        <v>256</v>
      </c>
      <c r="F84" s="221"/>
      <c r="G84" s="221"/>
      <c r="H84" s="221"/>
      <c r="I84" s="362"/>
      <c r="J84" s="362"/>
      <c r="K84" s="362"/>
      <c r="L84" s="91" t="s">
        <v>27</v>
      </c>
      <c r="M84" s="92" t="s">
        <v>61</v>
      </c>
      <c r="N84" s="90"/>
      <c r="O84" s="90"/>
      <c r="P84" s="90"/>
      <c r="Q84" s="90"/>
      <c r="R84" s="362"/>
      <c r="S84" s="362"/>
      <c r="T84" s="362"/>
      <c r="U84" s="362"/>
      <c r="V84" s="363"/>
    </row>
    <row r="85" spans="1:30" ht="21" customHeight="1" x14ac:dyDescent="0.15">
      <c r="A85" s="152" t="s">
        <v>88</v>
      </c>
      <c r="B85" s="61"/>
      <c r="C85" s="342"/>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row>
    <row r="86" spans="1:30" ht="21" customHeight="1" x14ac:dyDescent="0.15">
      <c r="A86" s="152" t="s">
        <v>180</v>
      </c>
      <c r="B86" s="61"/>
      <c r="C86" s="282"/>
      <c r="D86" s="219"/>
      <c r="E86" s="127" t="s">
        <v>38</v>
      </c>
      <c r="F86" s="132"/>
      <c r="G86" s="127" t="s">
        <v>83</v>
      </c>
      <c r="H86" s="132"/>
      <c r="I86" s="127" t="s">
        <v>45</v>
      </c>
      <c r="J86" s="352" t="s">
        <v>182</v>
      </c>
      <c r="K86" s="341"/>
      <c r="L86" s="353"/>
      <c r="M86" s="134"/>
      <c r="N86" s="155" t="s">
        <v>183</v>
      </c>
      <c r="O86" s="134"/>
      <c r="P86" s="155" t="s">
        <v>179</v>
      </c>
      <c r="Q86" s="93" t="s">
        <v>184</v>
      </c>
      <c r="R86" s="352" t="s">
        <v>185</v>
      </c>
      <c r="S86" s="341"/>
      <c r="T86" s="353"/>
      <c r="U86" s="134"/>
      <c r="V86" s="155" t="s">
        <v>183</v>
      </c>
      <c r="W86" s="134"/>
      <c r="X86" s="155" t="s">
        <v>179</v>
      </c>
      <c r="Y86" s="62"/>
      <c r="Z86" s="62"/>
      <c r="AA86" s="62"/>
      <c r="AB86" s="62"/>
    </row>
    <row r="87" spans="1:30" ht="21" customHeight="1" x14ac:dyDescent="0.15">
      <c r="A87" s="152" t="s">
        <v>181</v>
      </c>
      <c r="B87" s="61"/>
      <c r="C87" s="354"/>
      <c r="D87" s="355"/>
      <c r="E87" s="107" t="s">
        <v>38</v>
      </c>
      <c r="F87" s="133"/>
      <c r="G87" s="107" t="s">
        <v>83</v>
      </c>
      <c r="H87" s="133"/>
      <c r="I87" s="107" t="s">
        <v>45</v>
      </c>
      <c r="J87" s="356" t="s">
        <v>182</v>
      </c>
      <c r="K87" s="339"/>
      <c r="L87" s="357"/>
      <c r="M87" s="135"/>
      <c r="N87" s="156" t="s">
        <v>183</v>
      </c>
      <c r="O87" s="135"/>
      <c r="P87" s="156" t="s">
        <v>179</v>
      </c>
      <c r="Q87" s="106" t="s">
        <v>184</v>
      </c>
      <c r="R87" s="356" t="s">
        <v>185</v>
      </c>
      <c r="S87" s="339"/>
      <c r="T87" s="357"/>
      <c r="U87" s="135"/>
      <c r="V87" s="156" t="s">
        <v>183</v>
      </c>
      <c r="W87" s="135"/>
      <c r="X87" s="156" t="s">
        <v>179</v>
      </c>
      <c r="Y87" s="62"/>
      <c r="Z87" s="62"/>
      <c r="AA87" s="62"/>
      <c r="AB87" s="62"/>
    </row>
    <row r="88" spans="1:30" ht="21" customHeight="1" x14ac:dyDescent="0.15">
      <c r="A88" s="152" t="s">
        <v>186</v>
      </c>
      <c r="B88" s="61"/>
      <c r="C88" s="342"/>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4"/>
      <c r="AD88" s="344"/>
    </row>
    <row r="89" spans="1:30" ht="21" customHeight="1" x14ac:dyDescent="0.15">
      <c r="A89" s="152" t="s">
        <v>174</v>
      </c>
      <c r="B89" s="61"/>
      <c r="C89" s="345"/>
      <c r="D89" s="346"/>
      <c r="E89" s="346"/>
      <c r="F89" s="346"/>
      <c r="G89" s="346"/>
      <c r="H89" s="346"/>
      <c r="I89" s="346"/>
      <c r="J89" s="347"/>
      <c r="K89" s="348" t="s">
        <v>175</v>
      </c>
      <c r="L89" s="348"/>
      <c r="M89" s="348"/>
      <c r="N89" s="348"/>
      <c r="O89" s="348"/>
      <c r="P89" s="136" t="s">
        <v>239</v>
      </c>
      <c r="Q89" s="349" t="s">
        <v>176</v>
      </c>
      <c r="R89" s="350"/>
      <c r="S89" s="136" t="s">
        <v>239</v>
      </c>
      <c r="T89" s="349" t="s">
        <v>177</v>
      </c>
      <c r="U89" s="350"/>
      <c r="V89" s="136" t="s">
        <v>239</v>
      </c>
      <c r="W89" s="351" t="s">
        <v>178</v>
      </c>
      <c r="X89" s="351"/>
      <c r="Y89" s="349" t="s">
        <v>206</v>
      </c>
      <c r="Z89" s="221"/>
      <c r="AA89" s="221"/>
      <c r="AB89" s="212">
        <v>30</v>
      </c>
      <c r="AC89" s="212"/>
      <c r="AD89" s="4" t="s">
        <v>179</v>
      </c>
    </row>
    <row r="90" spans="1:30" ht="21" customHeight="1" x14ac:dyDescent="0.15">
      <c r="A90" s="98" t="s">
        <v>90</v>
      </c>
      <c r="B90" s="99"/>
      <c r="C90" s="338" t="s">
        <v>189</v>
      </c>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90"/>
      <c r="AD90" s="91"/>
    </row>
    <row r="91" spans="1:30" ht="21" customHeight="1" x14ac:dyDescent="0.15">
      <c r="A91" s="102"/>
      <c r="B91" s="103"/>
      <c r="C91" s="104"/>
      <c r="D91" s="137" t="s">
        <v>239</v>
      </c>
      <c r="E91" s="150" t="s">
        <v>187</v>
      </c>
      <c r="F91" s="150"/>
      <c r="G91" s="150"/>
      <c r="H91" s="150"/>
      <c r="I91" s="150"/>
      <c r="J91" s="150"/>
      <c r="K91" s="150"/>
      <c r="L91" s="137" t="s">
        <v>239</v>
      </c>
      <c r="M91" s="150" t="s">
        <v>188</v>
      </c>
      <c r="N91" s="17"/>
      <c r="O91" s="17"/>
      <c r="P91" s="150"/>
      <c r="Q91" s="150"/>
      <c r="R91" s="150"/>
      <c r="S91" s="150"/>
      <c r="T91" s="150"/>
      <c r="U91" s="150"/>
      <c r="V91" s="150"/>
      <c r="W91" s="150"/>
      <c r="X91" s="150"/>
      <c r="Y91" s="150"/>
      <c r="Z91" s="150"/>
      <c r="AA91" s="150"/>
      <c r="AB91" s="150"/>
      <c r="AC91" s="17"/>
      <c r="AD91" s="105"/>
    </row>
    <row r="92" spans="1:30" ht="21" customHeight="1" x14ac:dyDescent="0.15">
      <c r="A92" s="98" t="s">
        <v>91</v>
      </c>
      <c r="B92" s="99"/>
      <c r="C92" s="338" t="s">
        <v>190</v>
      </c>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90"/>
      <c r="AD92" s="91"/>
    </row>
    <row r="93" spans="1:30" ht="21" customHeight="1" x14ac:dyDescent="0.15">
      <c r="A93" s="102"/>
      <c r="B93" s="103"/>
      <c r="C93" s="104"/>
      <c r="D93" s="137" t="s">
        <v>239</v>
      </c>
      <c r="E93" s="341" t="s">
        <v>93</v>
      </c>
      <c r="F93" s="341"/>
      <c r="G93" s="341"/>
      <c r="H93" s="137" t="s">
        <v>239</v>
      </c>
      <c r="I93" s="341" t="s">
        <v>92</v>
      </c>
      <c r="J93" s="341"/>
      <c r="K93" s="341"/>
      <c r="L93" s="341"/>
      <c r="M93" s="341"/>
      <c r="N93" s="137" t="s">
        <v>239</v>
      </c>
      <c r="O93" s="341" t="s">
        <v>94</v>
      </c>
      <c r="P93" s="341"/>
      <c r="Q93" s="341"/>
      <c r="R93" s="341"/>
      <c r="S93" s="341"/>
      <c r="T93" s="137" t="s">
        <v>239</v>
      </c>
      <c r="U93" s="341" t="s">
        <v>95</v>
      </c>
      <c r="V93" s="341"/>
      <c r="W93" s="341"/>
      <c r="X93" s="341"/>
      <c r="Y93" s="341"/>
      <c r="Z93" s="150"/>
      <c r="AA93" s="150"/>
      <c r="AB93" s="150"/>
      <c r="AC93" s="17"/>
      <c r="AD93" s="105"/>
    </row>
    <row r="94" spans="1:30" ht="21" customHeight="1" x14ac:dyDescent="0.15">
      <c r="A94" s="98" t="s">
        <v>96</v>
      </c>
      <c r="B94" s="99"/>
      <c r="C94" s="148" t="s">
        <v>191</v>
      </c>
      <c r="D94" s="148"/>
      <c r="E94" s="149"/>
      <c r="F94" s="149"/>
      <c r="G94" s="149"/>
      <c r="H94" s="149"/>
      <c r="I94" s="149"/>
      <c r="J94" s="149"/>
      <c r="K94" s="149"/>
      <c r="L94" s="149"/>
      <c r="M94" s="149"/>
      <c r="N94" s="149"/>
      <c r="O94" s="149"/>
      <c r="P94" s="149"/>
      <c r="Q94" s="149"/>
      <c r="R94" s="138" t="s">
        <v>239</v>
      </c>
      <c r="S94" s="339" t="s">
        <v>97</v>
      </c>
      <c r="T94" s="339"/>
      <c r="U94" s="339"/>
      <c r="V94" s="339"/>
      <c r="W94" s="339"/>
      <c r="X94" s="138" t="s">
        <v>239</v>
      </c>
      <c r="Y94" s="339" t="s">
        <v>194</v>
      </c>
      <c r="Z94" s="339"/>
      <c r="AA94" s="339"/>
      <c r="AB94" s="339"/>
      <c r="AC94" s="90"/>
      <c r="AD94" s="91"/>
    </row>
    <row r="95" spans="1:30" ht="21" customHeight="1" x14ac:dyDescent="0.15">
      <c r="A95" s="100"/>
      <c r="B95" s="61"/>
      <c r="C95" s="88" t="s">
        <v>192</v>
      </c>
      <c r="D95" s="88"/>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5"/>
      <c r="AD95" s="101"/>
    </row>
    <row r="96" spans="1:30" ht="21" customHeight="1" x14ac:dyDescent="0.15">
      <c r="A96" s="100"/>
      <c r="B96" s="61"/>
      <c r="C96" s="88"/>
      <c r="D96" s="139" t="s">
        <v>239</v>
      </c>
      <c r="E96" s="334" t="s">
        <v>101</v>
      </c>
      <c r="F96" s="334"/>
      <c r="G96" s="334"/>
      <c r="H96" s="334"/>
      <c r="I96" s="334"/>
      <c r="J96" s="334"/>
      <c r="K96" s="334"/>
      <c r="L96" s="334"/>
      <c r="M96" s="334"/>
      <c r="N96" s="334"/>
      <c r="O96" s="139" t="s">
        <v>239</v>
      </c>
      <c r="P96" s="334" t="s">
        <v>98</v>
      </c>
      <c r="Q96" s="334"/>
      <c r="R96" s="334"/>
      <c r="S96" s="334"/>
      <c r="T96" s="139" t="s">
        <v>239</v>
      </c>
      <c r="U96" s="334" t="s">
        <v>99</v>
      </c>
      <c r="V96" s="334"/>
      <c r="W96" s="334"/>
      <c r="X96" s="334"/>
      <c r="Y96" s="334"/>
      <c r="Z96" s="157"/>
      <c r="AA96" s="157"/>
      <c r="AB96" s="157"/>
      <c r="AC96" s="5"/>
      <c r="AD96" s="101"/>
    </row>
    <row r="97" spans="1:30" ht="21" customHeight="1" x14ac:dyDescent="0.15">
      <c r="A97" s="102"/>
      <c r="B97" s="103"/>
      <c r="C97" s="104"/>
      <c r="D97" s="137" t="s">
        <v>239</v>
      </c>
      <c r="E97" s="341" t="s">
        <v>100</v>
      </c>
      <c r="F97" s="341"/>
      <c r="G97" s="341"/>
      <c r="H97" s="341"/>
      <c r="I97" s="341"/>
      <c r="J97" s="150"/>
      <c r="K97" s="150"/>
      <c r="L97" s="150"/>
      <c r="M97" s="150"/>
      <c r="N97" s="150"/>
      <c r="O97" s="150"/>
      <c r="P97" s="150"/>
      <c r="Q97" s="150"/>
      <c r="R97" s="150"/>
      <c r="S97" s="150"/>
      <c r="T97" s="150"/>
      <c r="U97" s="150"/>
      <c r="V97" s="150"/>
      <c r="W97" s="150"/>
      <c r="X97" s="150"/>
      <c r="Y97" s="150"/>
      <c r="Z97" s="150"/>
      <c r="AA97" s="150"/>
      <c r="AB97" s="150"/>
      <c r="AC97" s="17"/>
      <c r="AD97" s="105"/>
    </row>
    <row r="98" spans="1:30" ht="21" customHeight="1" x14ac:dyDescent="0.15">
      <c r="A98" s="98" t="s">
        <v>102</v>
      </c>
      <c r="B98" s="99"/>
      <c r="C98" s="338" t="s">
        <v>193</v>
      </c>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90"/>
      <c r="AD98" s="91"/>
    </row>
    <row r="99" spans="1:30" ht="21" customHeight="1" x14ac:dyDescent="0.15">
      <c r="A99" s="100" t="s">
        <v>103</v>
      </c>
      <c r="B99" s="61"/>
      <c r="C99" s="88"/>
      <c r="D99" s="139" t="s">
        <v>239</v>
      </c>
      <c r="E99" s="334" t="s">
        <v>104</v>
      </c>
      <c r="F99" s="334"/>
      <c r="G99" s="334"/>
      <c r="H99" s="139" t="s">
        <v>89</v>
      </c>
      <c r="I99" s="334" t="s">
        <v>105</v>
      </c>
      <c r="J99" s="334"/>
      <c r="K99" s="139" t="s">
        <v>239</v>
      </c>
      <c r="L99" s="334" t="s">
        <v>106</v>
      </c>
      <c r="M99" s="334"/>
      <c r="N99" s="334"/>
      <c r="O99" s="139" t="s">
        <v>89</v>
      </c>
      <c r="P99" s="334" t="s">
        <v>195</v>
      </c>
      <c r="Q99" s="334"/>
      <c r="R99" s="334"/>
      <c r="S99" s="334"/>
      <c r="T99" s="334"/>
      <c r="U99" s="334"/>
      <c r="V99" s="139" t="s">
        <v>89</v>
      </c>
      <c r="W99" s="334" t="s">
        <v>196</v>
      </c>
      <c r="X99" s="340"/>
      <c r="Y99" s="340"/>
      <c r="Z99" s="157"/>
      <c r="AA99" s="157"/>
      <c r="AB99" s="157"/>
      <c r="AC99" s="5"/>
      <c r="AD99" s="101"/>
    </row>
    <row r="100" spans="1:30" ht="21" customHeight="1" x14ac:dyDescent="0.15">
      <c r="A100" s="100"/>
      <c r="B100" s="61"/>
      <c r="C100" s="88"/>
      <c r="D100" s="139" t="s">
        <v>89</v>
      </c>
      <c r="E100" s="334" t="s">
        <v>108</v>
      </c>
      <c r="F100" s="334"/>
      <c r="G100" s="334"/>
      <c r="H100" s="334"/>
      <c r="I100" s="139" t="s">
        <v>89</v>
      </c>
      <c r="J100" s="334" t="s">
        <v>197</v>
      </c>
      <c r="K100" s="334"/>
      <c r="L100" s="334"/>
      <c r="M100" s="157"/>
      <c r="N100" s="157"/>
      <c r="O100" s="157"/>
      <c r="P100" s="157"/>
      <c r="Q100" s="157"/>
      <c r="R100" s="157"/>
      <c r="S100" s="157"/>
      <c r="T100" s="157"/>
      <c r="U100" s="157"/>
      <c r="V100" s="157"/>
      <c r="W100" s="157"/>
      <c r="X100" s="157"/>
      <c r="Y100" s="157"/>
      <c r="Z100" s="157"/>
      <c r="AA100" s="157"/>
      <c r="AB100" s="157"/>
      <c r="AC100" s="5"/>
      <c r="AD100" s="101"/>
    </row>
    <row r="101" spans="1:30" ht="21" customHeight="1" x14ac:dyDescent="0.15">
      <c r="A101" s="100" t="s">
        <v>109</v>
      </c>
      <c r="B101" s="61"/>
      <c r="C101" s="88"/>
      <c r="D101" s="139" t="s">
        <v>89</v>
      </c>
      <c r="E101" s="157" t="s">
        <v>110</v>
      </c>
      <c r="F101" s="157"/>
      <c r="G101" s="157"/>
      <c r="H101" s="157"/>
      <c r="I101" s="157"/>
      <c r="J101" s="139" t="s">
        <v>89</v>
      </c>
      <c r="K101" s="157" t="s">
        <v>111</v>
      </c>
      <c r="L101" s="157"/>
      <c r="M101" s="157"/>
      <c r="N101" s="139" t="s">
        <v>89</v>
      </c>
      <c r="O101" s="157" t="s">
        <v>112</v>
      </c>
      <c r="P101" s="157"/>
      <c r="Q101" s="157"/>
      <c r="R101" s="157"/>
      <c r="S101" s="157"/>
      <c r="T101" s="157"/>
      <c r="U101" s="157"/>
      <c r="V101" s="157"/>
      <c r="W101" s="157"/>
      <c r="X101" s="157"/>
      <c r="Y101" s="157"/>
      <c r="Z101" s="157"/>
      <c r="AA101" s="157"/>
      <c r="AB101" s="157"/>
      <c r="AC101" s="5"/>
      <c r="AD101" s="101"/>
    </row>
    <row r="102" spans="1:30" ht="21" customHeight="1" x14ac:dyDescent="0.15">
      <c r="A102" s="100" t="s">
        <v>114</v>
      </c>
      <c r="B102" s="61"/>
      <c r="C102" s="88"/>
      <c r="D102" s="139" t="s">
        <v>89</v>
      </c>
      <c r="E102" s="157" t="s">
        <v>115</v>
      </c>
      <c r="F102" s="157"/>
      <c r="G102" s="157"/>
      <c r="H102" s="157"/>
      <c r="I102" s="157"/>
      <c r="J102" s="139" t="s">
        <v>89</v>
      </c>
      <c r="K102" s="157" t="s">
        <v>116</v>
      </c>
      <c r="L102" s="157"/>
      <c r="M102" s="157"/>
      <c r="N102" s="139" t="s">
        <v>89</v>
      </c>
      <c r="O102" s="157" t="s">
        <v>117</v>
      </c>
      <c r="P102" s="157"/>
      <c r="Q102" s="157"/>
      <c r="R102" s="157"/>
      <c r="S102" s="157"/>
      <c r="T102" s="157"/>
      <c r="U102" s="157"/>
      <c r="V102" s="157"/>
      <c r="W102" s="157"/>
      <c r="X102" s="157"/>
      <c r="Y102" s="157"/>
      <c r="Z102" s="157"/>
      <c r="AA102" s="157"/>
      <c r="AB102" s="157"/>
      <c r="AC102" s="5"/>
      <c r="AD102" s="101"/>
    </row>
    <row r="103" spans="1:30" ht="21" customHeight="1" x14ac:dyDescent="0.15">
      <c r="A103" s="100" t="s">
        <v>113</v>
      </c>
      <c r="B103" s="61"/>
      <c r="C103" s="88"/>
      <c r="D103" s="139" t="s">
        <v>89</v>
      </c>
      <c r="E103" s="157" t="s">
        <v>118</v>
      </c>
      <c r="F103" s="157"/>
      <c r="G103" s="157"/>
      <c r="H103" s="157"/>
      <c r="I103" s="157"/>
      <c r="J103" s="139" t="s">
        <v>89</v>
      </c>
      <c r="K103" s="157" t="s">
        <v>119</v>
      </c>
      <c r="L103" s="157"/>
      <c r="M103" s="157"/>
      <c r="N103" s="157"/>
      <c r="O103" s="139" t="s">
        <v>89</v>
      </c>
      <c r="P103" s="157" t="s">
        <v>120</v>
      </c>
      <c r="Q103" s="157"/>
      <c r="R103" s="157"/>
      <c r="S103" s="157"/>
      <c r="T103" s="157"/>
      <c r="U103" s="157"/>
      <c r="V103" s="157"/>
      <c r="W103" s="157"/>
      <c r="X103" s="139" t="s">
        <v>89</v>
      </c>
      <c r="Y103" s="157" t="s">
        <v>121</v>
      </c>
      <c r="Z103" s="157"/>
      <c r="AA103" s="157"/>
      <c r="AB103" s="157"/>
      <c r="AC103" s="5"/>
      <c r="AD103" s="101"/>
    </row>
    <row r="104" spans="1:30" ht="21" customHeight="1" x14ac:dyDescent="0.15">
      <c r="A104" s="102"/>
      <c r="B104" s="103"/>
      <c r="C104" s="104"/>
      <c r="D104" s="137" t="s">
        <v>89</v>
      </c>
      <c r="E104" s="150" t="s">
        <v>122</v>
      </c>
      <c r="F104" s="150"/>
      <c r="G104" s="150"/>
      <c r="H104" s="150"/>
      <c r="I104" s="150"/>
      <c r="J104" s="137" t="s">
        <v>89</v>
      </c>
      <c r="K104" s="150" t="s">
        <v>107</v>
      </c>
      <c r="L104" s="150"/>
      <c r="M104" s="150"/>
      <c r="N104" s="137" t="s">
        <v>89</v>
      </c>
      <c r="O104" s="150" t="s">
        <v>123</v>
      </c>
      <c r="P104" s="150"/>
      <c r="Q104" s="137" t="s">
        <v>89</v>
      </c>
      <c r="R104" s="150" t="s">
        <v>112</v>
      </c>
      <c r="S104" s="150"/>
      <c r="T104" s="150"/>
      <c r="U104" s="150"/>
      <c r="V104" s="150"/>
      <c r="W104" s="150"/>
      <c r="X104" s="150"/>
      <c r="Y104" s="150"/>
      <c r="Z104" s="150"/>
      <c r="AA104" s="150"/>
      <c r="AB104" s="150"/>
      <c r="AC104" s="17"/>
      <c r="AD104" s="105"/>
    </row>
    <row r="105" spans="1:30" ht="21" customHeight="1" x14ac:dyDescent="0.15">
      <c r="A105" s="108" t="s">
        <v>202</v>
      </c>
      <c r="B105" s="61"/>
      <c r="C105" s="335"/>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row>
    <row r="106" spans="1:30" ht="21" customHeight="1" x14ac:dyDescent="0.15">
      <c r="A106" s="151" t="s">
        <v>211</v>
      </c>
      <c r="B106" s="61"/>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row>
    <row r="107" spans="1:30" ht="21" customHeight="1" x14ac:dyDescent="0.15">
      <c r="A107" s="153" t="s">
        <v>124</v>
      </c>
      <c r="B107" s="61"/>
      <c r="C107" s="337"/>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row>
    <row r="108" spans="1:30" ht="21" customHeight="1" x14ac:dyDescent="0.15">
      <c r="A108" s="151" t="s">
        <v>212</v>
      </c>
      <c r="B108" s="6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row>
    <row r="109" spans="1:30" ht="13.15" customHeight="1" x14ac:dyDescent="0.15">
      <c r="A109" s="158"/>
      <c r="B109" s="158"/>
      <c r="C109" s="158"/>
      <c r="D109" s="158"/>
      <c r="E109" s="158"/>
      <c r="F109" s="158"/>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8"/>
    </row>
    <row r="110" spans="1:30" ht="20.25" customHeight="1" x14ac:dyDescent="0.15">
      <c r="A110" s="358" t="s">
        <v>260</v>
      </c>
      <c r="B110" s="290"/>
      <c r="C110" s="290"/>
      <c r="D110" s="290"/>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30" ht="21" customHeight="1" x14ac:dyDescent="0.15">
      <c r="A111" s="359" t="s">
        <v>71</v>
      </c>
      <c r="B111" s="360"/>
      <c r="C111" s="361"/>
      <c r="D111" s="361"/>
      <c r="E111" s="220" t="s">
        <v>256</v>
      </c>
      <c r="F111" s="221"/>
      <c r="G111" s="221"/>
      <c r="H111" s="221"/>
      <c r="I111" s="362"/>
      <c r="J111" s="362"/>
      <c r="K111" s="362"/>
      <c r="L111" s="91" t="s">
        <v>27</v>
      </c>
      <c r="M111" s="92" t="s">
        <v>61</v>
      </c>
      <c r="N111" s="90"/>
      <c r="O111" s="90"/>
      <c r="P111" s="90"/>
      <c r="Q111" s="90"/>
      <c r="R111" s="362"/>
      <c r="S111" s="362"/>
      <c r="T111" s="362"/>
      <c r="U111" s="362"/>
      <c r="V111" s="363"/>
    </row>
    <row r="112" spans="1:30" ht="21" customHeight="1" x14ac:dyDescent="0.15">
      <c r="A112" s="152" t="s">
        <v>88</v>
      </c>
      <c r="B112" s="61"/>
      <c r="C112" s="342"/>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row>
    <row r="113" spans="1:30" ht="21" customHeight="1" x14ac:dyDescent="0.15">
      <c r="A113" s="152" t="s">
        <v>180</v>
      </c>
      <c r="B113" s="61"/>
      <c r="C113" s="282"/>
      <c r="D113" s="219"/>
      <c r="E113" s="127" t="s">
        <v>38</v>
      </c>
      <c r="F113" s="132"/>
      <c r="G113" s="127" t="s">
        <v>83</v>
      </c>
      <c r="H113" s="132"/>
      <c r="I113" s="127" t="s">
        <v>45</v>
      </c>
      <c r="J113" s="352" t="s">
        <v>182</v>
      </c>
      <c r="K113" s="341"/>
      <c r="L113" s="353"/>
      <c r="M113" s="134"/>
      <c r="N113" s="155" t="s">
        <v>183</v>
      </c>
      <c r="O113" s="134"/>
      <c r="P113" s="155" t="s">
        <v>179</v>
      </c>
      <c r="Q113" s="93" t="s">
        <v>184</v>
      </c>
      <c r="R113" s="352" t="s">
        <v>185</v>
      </c>
      <c r="S113" s="341"/>
      <c r="T113" s="353"/>
      <c r="U113" s="134"/>
      <c r="V113" s="155" t="s">
        <v>183</v>
      </c>
      <c r="W113" s="134"/>
      <c r="X113" s="155" t="s">
        <v>179</v>
      </c>
      <c r="Y113" s="62"/>
      <c r="Z113" s="62"/>
      <c r="AA113" s="62"/>
      <c r="AB113" s="62"/>
    </row>
    <row r="114" spans="1:30" ht="21" customHeight="1" x14ac:dyDescent="0.15">
      <c r="A114" s="152" t="s">
        <v>181</v>
      </c>
      <c r="B114" s="61"/>
      <c r="C114" s="354"/>
      <c r="D114" s="355"/>
      <c r="E114" s="107" t="s">
        <v>38</v>
      </c>
      <c r="F114" s="133"/>
      <c r="G114" s="107" t="s">
        <v>83</v>
      </c>
      <c r="H114" s="133"/>
      <c r="I114" s="107" t="s">
        <v>45</v>
      </c>
      <c r="J114" s="356" t="s">
        <v>182</v>
      </c>
      <c r="K114" s="339"/>
      <c r="L114" s="357"/>
      <c r="M114" s="135"/>
      <c r="N114" s="156" t="s">
        <v>183</v>
      </c>
      <c r="O114" s="135"/>
      <c r="P114" s="156" t="s">
        <v>179</v>
      </c>
      <c r="Q114" s="106" t="s">
        <v>184</v>
      </c>
      <c r="R114" s="356" t="s">
        <v>185</v>
      </c>
      <c r="S114" s="339"/>
      <c r="T114" s="357"/>
      <c r="U114" s="135"/>
      <c r="V114" s="156" t="s">
        <v>183</v>
      </c>
      <c r="W114" s="135"/>
      <c r="X114" s="156" t="s">
        <v>179</v>
      </c>
      <c r="Y114" s="62"/>
      <c r="Z114" s="62"/>
      <c r="AA114" s="62"/>
      <c r="AB114" s="62"/>
    </row>
    <row r="115" spans="1:30" ht="21" customHeight="1" x14ac:dyDescent="0.15">
      <c r="A115" s="152" t="s">
        <v>186</v>
      </c>
      <c r="B115" s="61"/>
      <c r="C115" s="342"/>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4"/>
      <c r="AD115" s="344"/>
    </row>
    <row r="116" spans="1:30" ht="21" customHeight="1" x14ac:dyDescent="0.15">
      <c r="A116" s="152" t="s">
        <v>174</v>
      </c>
      <c r="B116" s="61"/>
      <c r="C116" s="345"/>
      <c r="D116" s="346"/>
      <c r="E116" s="346"/>
      <c r="F116" s="346"/>
      <c r="G116" s="346"/>
      <c r="H116" s="346"/>
      <c r="I116" s="346"/>
      <c r="J116" s="347"/>
      <c r="K116" s="348" t="s">
        <v>175</v>
      </c>
      <c r="L116" s="348"/>
      <c r="M116" s="348"/>
      <c r="N116" s="348"/>
      <c r="O116" s="348"/>
      <c r="P116" s="136" t="s">
        <v>239</v>
      </c>
      <c r="Q116" s="349" t="s">
        <v>176</v>
      </c>
      <c r="R116" s="350"/>
      <c r="S116" s="136" t="s">
        <v>239</v>
      </c>
      <c r="T116" s="349" t="s">
        <v>177</v>
      </c>
      <c r="U116" s="350"/>
      <c r="V116" s="136" t="s">
        <v>239</v>
      </c>
      <c r="W116" s="351" t="s">
        <v>178</v>
      </c>
      <c r="X116" s="351"/>
      <c r="Y116" s="349" t="s">
        <v>206</v>
      </c>
      <c r="Z116" s="221"/>
      <c r="AA116" s="221"/>
      <c r="AB116" s="212">
        <v>30</v>
      </c>
      <c r="AC116" s="212"/>
      <c r="AD116" s="4" t="s">
        <v>179</v>
      </c>
    </row>
    <row r="117" spans="1:30" ht="21" customHeight="1" x14ac:dyDescent="0.15">
      <c r="A117" s="98" t="s">
        <v>90</v>
      </c>
      <c r="B117" s="99"/>
      <c r="C117" s="338" t="s">
        <v>189</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90"/>
      <c r="AD117" s="91"/>
    </row>
    <row r="118" spans="1:30" ht="21" customHeight="1" x14ac:dyDescent="0.15">
      <c r="A118" s="102"/>
      <c r="B118" s="103"/>
      <c r="C118" s="104"/>
      <c r="D118" s="137" t="s">
        <v>239</v>
      </c>
      <c r="E118" s="150" t="s">
        <v>187</v>
      </c>
      <c r="F118" s="150"/>
      <c r="G118" s="150"/>
      <c r="H118" s="150"/>
      <c r="I118" s="150"/>
      <c r="J118" s="150"/>
      <c r="K118" s="150"/>
      <c r="L118" s="137" t="s">
        <v>239</v>
      </c>
      <c r="M118" s="150" t="s">
        <v>188</v>
      </c>
      <c r="N118" s="17"/>
      <c r="O118" s="17"/>
      <c r="P118" s="150"/>
      <c r="Q118" s="150"/>
      <c r="R118" s="150"/>
      <c r="S118" s="150"/>
      <c r="T118" s="150"/>
      <c r="U118" s="150"/>
      <c r="V118" s="150"/>
      <c r="W118" s="150"/>
      <c r="X118" s="150"/>
      <c r="Y118" s="150"/>
      <c r="Z118" s="150"/>
      <c r="AA118" s="150"/>
      <c r="AB118" s="150"/>
      <c r="AC118" s="17"/>
      <c r="AD118" s="105"/>
    </row>
    <row r="119" spans="1:30" ht="21" customHeight="1" x14ac:dyDescent="0.15">
      <c r="A119" s="98" t="s">
        <v>91</v>
      </c>
      <c r="B119" s="99"/>
      <c r="C119" s="338" t="s">
        <v>190</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90"/>
      <c r="AD119" s="91"/>
    </row>
    <row r="120" spans="1:30" ht="21" customHeight="1" x14ac:dyDescent="0.15">
      <c r="A120" s="102"/>
      <c r="B120" s="103"/>
      <c r="C120" s="104"/>
      <c r="D120" s="137" t="s">
        <v>239</v>
      </c>
      <c r="E120" s="341" t="s">
        <v>93</v>
      </c>
      <c r="F120" s="341"/>
      <c r="G120" s="341"/>
      <c r="H120" s="137" t="s">
        <v>239</v>
      </c>
      <c r="I120" s="341" t="s">
        <v>92</v>
      </c>
      <c r="J120" s="341"/>
      <c r="K120" s="341"/>
      <c r="L120" s="341"/>
      <c r="M120" s="341"/>
      <c r="N120" s="137" t="s">
        <v>239</v>
      </c>
      <c r="O120" s="341" t="s">
        <v>94</v>
      </c>
      <c r="P120" s="341"/>
      <c r="Q120" s="341"/>
      <c r="R120" s="341"/>
      <c r="S120" s="341"/>
      <c r="T120" s="137" t="s">
        <v>239</v>
      </c>
      <c r="U120" s="341" t="s">
        <v>95</v>
      </c>
      <c r="V120" s="341"/>
      <c r="W120" s="341"/>
      <c r="X120" s="341"/>
      <c r="Y120" s="341"/>
      <c r="Z120" s="150"/>
      <c r="AA120" s="150"/>
      <c r="AB120" s="150"/>
      <c r="AC120" s="17"/>
      <c r="AD120" s="105"/>
    </row>
    <row r="121" spans="1:30" ht="21" customHeight="1" x14ac:dyDescent="0.15">
      <c r="A121" s="98" t="s">
        <v>96</v>
      </c>
      <c r="B121" s="99"/>
      <c r="C121" s="148" t="s">
        <v>191</v>
      </c>
      <c r="D121" s="148"/>
      <c r="E121" s="149"/>
      <c r="F121" s="149"/>
      <c r="G121" s="149"/>
      <c r="H121" s="149"/>
      <c r="I121" s="149"/>
      <c r="J121" s="149"/>
      <c r="K121" s="149"/>
      <c r="L121" s="149"/>
      <c r="M121" s="149"/>
      <c r="N121" s="149"/>
      <c r="O121" s="149"/>
      <c r="P121" s="149"/>
      <c r="Q121" s="149"/>
      <c r="R121" s="138" t="s">
        <v>239</v>
      </c>
      <c r="S121" s="339" t="s">
        <v>97</v>
      </c>
      <c r="T121" s="339"/>
      <c r="U121" s="339"/>
      <c r="V121" s="339"/>
      <c r="W121" s="339"/>
      <c r="X121" s="138" t="s">
        <v>239</v>
      </c>
      <c r="Y121" s="339" t="s">
        <v>194</v>
      </c>
      <c r="Z121" s="339"/>
      <c r="AA121" s="339"/>
      <c r="AB121" s="339"/>
      <c r="AC121" s="90"/>
      <c r="AD121" s="91"/>
    </row>
    <row r="122" spans="1:30" ht="21" customHeight="1" x14ac:dyDescent="0.15">
      <c r="A122" s="100"/>
      <c r="B122" s="61"/>
      <c r="C122" s="88" t="s">
        <v>192</v>
      </c>
      <c r="D122" s="88"/>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5"/>
      <c r="AD122" s="101"/>
    </row>
    <row r="123" spans="1:30" ht="21" customHeight="1" x14ac:dyDescent="0.15">
      <c r="A123" s="100"/>
      <c r="B123" s="61"/>
      <c r="C123" s="88"/>
      <c r="D123" s="139" t="s">
        <v>239</v>
      </c>
      <c r="E123" s="334" t="s">
        <v>101</v>
      </c>
      <c r="F123" s="334"/>
      <c r="G123" s="334"/>
      <c r="H123" s="334"/>
      <c r="I123" s="334"/>
      <c r="J123" s="334"/>
      <c r="K123" s="334"/>
      <c r="L123" s="334"/>
      <c r="M123" s="334"/>
      <c r="N123" s="334"/>
      <c r="O123" s="139" t="s">
        <v>239</v>
      </c>
      <c r="P123" s="334" t="s">
        <v>98</v>
      </c>
      <c r="Q123" s="334"/>
      <c r="R123" s="334"/>
      <c r="S123" s="334"/>
      <c r="T123" s="139" t="s">
        <v>239</v>
      </c>
      <c r="U123" s="334" t="s">
        <v>99</v>
      </c>
      <c r="V123" s="334"/>
      <c r="W123" s="334"/>
      <c r="X123" s="334"/>
      <c r="Y123" s="334"/>
      <c r="Z123" s="157"/>
      <c r="AA123" s="157"/>
      <c r="AB123" s="157"/>
      <c r="AC123" s="5"/>
      <c r="AD123" s="101"/>
    </row>
    <row r="124" spans="1:30" ht="21" customHeight="1" x14ac:dyDescent="0.15">
      <c r="A124" s="102"/>
      <c r="B124" s="103"/>
      <c r="C124" s="104"/>
      <c r="D124" s="137" t="s">
        <v>239</v>
      </c>
      <c r="E124" s="341" t="s">
        <v>100</v>
      </c>
      <c r="F124" s="341"/>
      <c r="G124" s="341"/>
      <c r="H124" s="341"/>
      <c r="I124" s="341"/>
      <c r="J124" s="150"/>
      <c r="K124" s="150"/>
      <c r="L124" s="150"/>
      <c r="M124" s="150"/>
      <c r="N124" s="150"/>
      <c r="O124" s="150"/>
      <c r="P124" s="150"/>
      <c r="Q124" s="150"/>
      <c r="R124" s="150"/>
      <c r="S124" s="150"/>
      <c r="T124" s="150"/>
      <c r="U124" s="150"/>
      <c r="V124" s="150"/>
      <c r="W124" s="150"/>
      <c r="X124" s="150"/>
      <c r="Y124" s="150"/>
      <c r="Z124" s="150"/>
      <c r="AA124" s="150"/>
      <c r="AB124" s="150"/>
      <c r="AC124" s="17"/>
      <c r="AD124" s="105"/>
    </row>
    <row r="125" spans="1:30" ht="21" customHeight="1" x14ac:dyDescent="0.15">
      <c r="A125" s="98" t="s">
        <v>102</v>
      </c>
      <c r="B125" s="99"/>
      <c r="C125" s="338" t="s">
        <v>193</v>
      </c>
      <c r="D125" s="339"/>
      <c r="E125" s="339"/>
      <c r="F125" s="339"/>
      <c r="G125" s="339"/>
      <c r="H125" s="339"/>
      <c r="I125" s="339"/>
      <c r="J125" s="339"/>
      <c r="K125" s="339"/>
      <c r="L125" s="339"/>
      <c r="M125" s="339"/>
      <c r="N125" s="339"/>
      <c r="O125" s="339"/>
      <c r="P125" s="339"/>
      <c r="Q125" s="339"/>
      <c r="R125" s="339"/>
      <c r="S125" s="339"/>
      <c r="T125" s="339"/>
      <c r="U125" s="339"/>
      <c r="V125" s="339"/>
      <c r="W125" s="339"/>
      <c r="X125" s="339"/>
      <c r="Y125" s="339"/>
      <c r="Z125" s="339"/>
      <c r="AA125" s="339"/>
      <c r="AB125" s="339"/>
      <c r="AC125" s="90"/>
      <c r="AD125" s="91"/>
    </row>
    <row r="126" spans="1:30" ht="21" customHeight="1" x14ac:dyDescent="0.15">
      <c r="A126" s="100" t="s">
        <v>103</v>
      </c>
      <c r="B126" s="61"/>
      <c r="C126" s="88"/>
      <c r="D126" s="139" t="s">
        <v>239</v>
      </c>
      <c r="E126" s="334" t="s">
        <v>104</v>
      </c>
      <c r="F126" s="334"/>
      <c r="G126" s="334"/>
      <c r="H126" s="139" t="s">
        <v>89</v>
      </c>
      <c r="I126" s="334" t="s">
        <v>105</v>
      </c>
      <c r="J126" s="334"/>
      <c r="K126" s="139" t="s">
        <v>239</v>
      </c>
      <c r="L126" s="334" t="s">
        <v>106</v>
      </c>
      <c r="M126" s="334"/>
      <c r="N126" s="334"/>
      <c r="O126" s="139" t="s">
        <v>89</v>
      </c>
      <c r="P126" s="334" t="s">
        <v>195</v>
      </c>
      <c r="Q126" s="334"/>
      <c r="R126" s="334"/>
      <c r="S126" s="334"/>
      <c r="T126" s="334"/>
      <c r="U126" s="334"/>
      <c r="V126" s="139" t="s">
        <v>89</v>
      </c>
      <c r="W126" s="334" t="s">
        <v>196</v>
      </c>
      <c r="X126" s="340"/>
      <c r="Y126" s="340"/>
      <c r="Z126" s="157"/>
      <c r="AA126" s="157"/>
      <c r="AB126" s="157"/>
      <c r="AC126" s="5"/>
      <c r="AD126" s="101"/>
    </row>
    <row r="127" spans="1:30" ht="21" customHeight="1" x14ac:dyDescent="0.15">
      <c r="A127" s="100"/>
      <c r="B127" s="61"/>
      <c r="C127" s="88"/>
      <c r="D127" s="139" t="s">
        <v>89</v>
      </c>
      <c r="E127" s="334" t="s">
        <v>108</v>
      </c>
      <c r="F127" s="334"/>
      <c r="G127" s="334"/>
      <c r="H127" s="334"/>
      <c r="I127" s="139" t="s">
        <v>89</v>
      </c>
      <c r="J127" s="334" t="s">
        <v>197</v>
      </c>
      <c r="K127" s="334"/>
      <c r="L127" s="334"/>
      <c r="M127" s="157"/>
      <c r="N127" s="157"/>
      <c r="O127" s="157"/>
      <c r="P127" s="157"/>
      <c r="Q127" s="157"/>
      <c r="R127" s="157"/>
      <c r="S127" s="157"/>
      <c r="T127" s="157"/>
      <c r="U127" s="157"/>
      <c r="V127" s="157"/>
      <c r="W127" s="157"/>
      <c r="X127" s="157"/>
      <c r="Y127" s="157"/>
      <c r="Z127" s="157"/>
      <c r="AA127" s="157"/>
      <c r="AB127" s="157"/>
      <c r="AC127" s="5"/>
      <c r="AD127" s="101"/>
    </row>
    <row r="128" spans="1:30" ht="21" customHeight="1" x14ac:dyDescent="0.15">
      <c r="A128" s="100" t="s">
        <v>109</v>
      </c>
      <c r="B128" s="61"/>
      <c r="C128" s="88"/>
      <c r="D128" s="139" t="s">
        <v>89</v>
      </c>
      <c r="E128" s="157" t="s">
        <v>110</v>
      </c>
      <c r="F128" s="157"/>
      <c r="G128" s="157"/>
      <c r="H128" s="157"/>
      <c r="I128" s="157"/>
      <c r="J128" s="139" t="s">
        <v>89</v>
      </c>
      <c r="K128" s="157" t="s">
        <v>111</v>
      </c>
      <c r="L128" s="157"/>
      <c r="M128" s="157"/>
      <c r="N128" s="139" t="s">
        <v>89</v>
      </c>
      <c r="O128" s="157" t="s">
        <v>112</v>
      </c>
      <c r="P128" s="157"/>
      <c r="Q128" s="157"/>
      <c r="R128" s="157"/>
      <c r="S128" s="157"/>
      <c r="T128" s="157"/>
      <c r="U128" s="157"/>
      <c r="V128" s="157"/>
      <c r="W128" s="157"/>
      <c r="X128" s="157"/>
      <c r="Y128" s="157"/>
      <c r="Z128" s="157"/>
      <c r="AA128" s="157"/>
      <c r="AB128" s="157"/>
      <c r="AC128" s="5"/>
      <c r="AD128" s="101"/>
    </row>
    <row r="129" spans="1:30" ht="21" customHeight="1" x14ac:dyDescent="0.15">
      <c r="A129" s="100" t="s">
        <v>114</v>
      </c>
      <c r="B129" s="61"/>
      <c r="C129" s="88"/>
      <c r="D129" s="139" t="s">
        <v>89</v>
      </c>
      <c r="E129" s="157" t="s">
        <v>115</v>
      </c>
      <c r="F129" s="157"/>
      <c r="G129" s="157"/>
      <c r="H129" s="157"/>
      <c r="I129" s="157"/>
      <c r="J129" s="139" t="s">
        <v>89</v>
      </c>
      <c r="K129" s="157" t="s">
        <v>116</v>
      </c>
      <c r="L129" s="157"/>
      <c r="M129" s="157"/>
      <c r="N129" s="139" t="s">
        <v>89</v>
      </c>
      <c r="O129" s="157" t="s">
        <v>117</v>
      </c>
      <c r="P129" s="157"/>
      <c r="Q129" s="157"/>
      <c r="R129" s="157"/>
      <c r="S129" s="157"/>
      <c r="T129" s="157"/>
      <c r="U129" s="157"/>
      <c r="V129" s="157"/>
      <c r="W129" s="157"/>
      <c r="X129" s="157"/>
      <c r="Y129" s="157"/>
      <c r="Z129" s="157"/>
      <c r="AA129" s="157"/>
      <c r="AB129" s="157"/>
      <c r="AC129" s="5"/>
      <c r="AD129" s="101"/>
    </row>
    <row r="130" spans="1:30" ht="21" customHeight="1" x14ac:dyDescent="0.15">
      <c r="A130" s="100" t="s">
        <v>113</v>
      </c>
      <c r="B130" s="61"/>
      <c r="C130" s="88"/>
      <c r="D130" s="139" t="s">
        <v>89</v>
      </c>
      <c r="E130" s="157" t="s">
        <v>118</v>
      </c>
      <c r="F130" s="157"/>
      <c r="G130" s="157"/>
      <c r="H130" s="157"/>
      <c r="I130" s="157"/>
      <c r="J130" s="139" t="s">
        <v>89</v>
      </c>
      <c r="K130" s="157" t="s">
        <v>119</v>
      </c>
      <c r="L130" s="157"/>
      <c r="M130" s="157"/>
      <c r="N130" s="157"/>
      <c r="O130" s="139" t="s">
        <v>89</v>
      </c>
      <c r="P130" s="157" t="s">
        <v>120</v>
      </c>
      <c r="Q130" s="157"/>
      <c r="R130" s="157"/>
      <c r="S130" s="157"/>
      <c r="T130" s="157"/>
      <c r="U130" s="157"/>
      <c r="V130" s="157"/>
      <c r="W130" s="157"/>
      <c r="X130" s="139" t="s">
        <v>89</v>
      </c>
      <c r="Y130" s="157" t="s">
        <v>121</v>
      </c>
      <c r="Z130" s="157"/>
      <c r="AA130" s="157"/>
      <c r="AB130" s="157"/>
      <c r="AC130" s="5"/>
      <c r="AD130" s="101"/>
    </row>
    <row r="131" spans="1:30" ht="21" customHeight="1" x14ac:dyDescent="0.15">
      <c r="A131" s="102"/>
      <c r="B131" s="103"/>
      <c r="C131" s="104"/>
      <c r="D131" s="137" t="s">
        <v>89</v>
      </c>
      <c r="E131" s="150" t="s">
        <v>122</v>
      </c>
      <c r="F131" s="150"/>
      <c r="G131" s="150"/>
      <c r="H131" s="150"/>
      <c r="I131" s="150"/>
      <c r="J131" s="137" t="s">
        <v>89</v>
      </c>
      <c r="K131" s="150" t="s">
        <v>107</v>
      </c>
      <c r="L131" s="150"/>
      <c r="M131" s="150"/>
      <c r="N131" s="137" t="s">
        <v>89</v>
      </c>
      <c r="O131" s="150" t="s">
        <v>123</v>
      </c>
      <c r="P131" s="150"/>
      <c r="Q131" s="137" t="s">
        <v>89</v>
      </c>
      <c r="R131" s="150" t="s">
        <v>112</v>
      </c>
      <c r="S131" s="150"/>
      <c r="T131" s="150"/>
      <c r="U131" s="150"/>
      <c r="V131" s="150"/>
      <c r="W131" s="150"/>
      <c r="X131" s="150"/>
      <c r="Y131" s="150"/>
      <c r="Z131" s="150"/>
      <c r="AA131" s="150"/>
      <c r="AB131" s="150"/>
      <c r="AC131" s="17"/>
      <c r="AD131" s="105"/>
    </row>
    <row r="132" spans="1:30" ht="21" customHeight="1" x14ac:dyDescent="0.15">
      <c r="A132" s="108" t="s">
        <v>202</v>
      </c>
      <c r="B132" s="61"/>
      <c r="C132" s="335"/>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row>
    <row r="133" spans="1:30" ht="21" customHeight="1" x14ac:dyDescent="0.15">
      <c r="A133" s="151" t="s">
        <v>211</v>
      </c>
      <c r="B133" s="6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row>
    <row r="134" spans="1:30" ht="21" customHeight="1" x14ac:dyDescent="0.15">
      <c r="A134" s="153" t="s">
        <v>124</v>
      </c>
      <c r="B134" s="61"/>
      <c r="C134" s="337"/>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row>
    <row r="135" spans="1:30" ht="21" customHeight="1" x14ac:dyDescent="0.15">
      <c r="A135" s="151" t="s">
        <v>212</v>
      </c>
      <c r="B135" s="61"/>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row>
    <row r="136" spans="1:30" ht="13.15" customHeight="1" x14ac:dyDescent="0.15">
      <c r="A136" s="158"/>
      <c r="B136" s="158"/>
      <c r="C136" s="158"/>
      <c r="D136" s="158"/>
      <c r="E136" s="158"/>
      <c r="F136" s="158"/>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8"/>
    </row>
    <row r="137" spans="1:30" ht="20.25" customHeight="1" x14ac:dyDescent="0.15">
      <c r="A137" s="358" t="s">
        <v>261</v>
      </c>
      <c r="B137" s="290"/>
      <c r="C137" s="290"/>
      <c r="D137" s="290"/>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30" ht="21" customHeight="1" x14ac:dyDescent="0.15">
      <c r="A138" s="359" t="s">
        <v>71</v>
      </c>
      <c r="B138" s="360"/>
      <c r="C138" s="361"/>
      <c r="D138" s="361"/>
      <c r="E138" s="220" t="s">
        <v>256</v>
      </c>
      <c r="F138" s="221"/>
      <c r="G138" s="221"/>
      <c r="H138" s="221"/>
      <c r="I138" s="362"/>
      <c r="J138" s="362"/>
      <c r="K138" s="362"/>
      <c r="L138" s="91" t="s">
        <v>27</v>
      </c>
      <c r="M138" s="92" t="s">
        <v>61</v>
      </c>
      <c r="N138" s="90"/>
      <c r="O138" s="90"/>
      <c r="P138" s="90"/>
      <c r="Q138" s="90"/>
      <c r="R138" s="362"/>
      <c r="S138" s="362"/>
      <c r="T138" s="362"/>
      <c r="U138" s="362"/>
      <c r="V138" s="363"/>
    </row>
    <row r="139" spans="1:30" ht="21" customHeight="1" x14ac:dyDescent="0.15">
      <c r="A139" s="152" t="s">
        <v>88</v>
      </c>
      <c r="B139" s="61"/>
      <c r="C139" s="342"/>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row>
    <row r="140" spans="1:30" ht="21" customHeight="1" x14ac:dyDescent="0.15">
      <c r="A140" s="152" t="s">
        <v>180</v>
      </c>
      <c r="B140" s="61"/>
      <c r="C140" s="282"/>
      <c r="D140" s="219"/>
      <c r="E140" s="127" t="s">
        <v>38</v>
      </c>
      <c r="F140" s="132"/>
      <c r="G140" s="127" t="s">
        <v>83</v>
      </c>
      <c r="H140" s="132"/>
      <c r="I140" s="127" t="s">
        <v>45</v>
      </c>
      <c r="J140" s="352" t="s">
        <v>182</v>
      </c>
      <c r="K140" s="341"/>
      <c r="L140" s="353"/>
      <c r="M140" s="134"/>
      <c r="N140" s="155" t="s">
        <v>183</v>
      </c>
      <c r="O140" s="134"/>
      <c r="P140" s="155" t="s">
        <v>179</v>
      </c>
      <c r="Q140" s="93" t="s">
        <v>184</v>
      </c>
      <c r="R140" s="352" t="s">
        <v>185</v>
      </c>
      <c r="S140" s="341"/>
      <c r="T140" s="353"/>
      <c r="U140" s="134"/>
      <c r="V140" s="155" t="s">
        <v>183</v>
      </c>
      <c r="W140" s="134"/>
      <c r="X140" s="155" t="s">
        <v>179</v>
      </c>
      <c r="Y140" s="62"/>
      <c r="Z140" s="62"/>
      <c r="AA140" s="62"/>
      <c r="AB140" s="62"/>
    </row>
    <row r="141" spans="1:30" ht="21" customHeight="1" x14ac:dyDescent="0.15">
      <c r="A141" s="152" t="s">
        <v>181</v>
      </c>
      <c r="B141" s="61"/>
      <c r="C141" s="354"/>
      <c r="D141" s="355"/>
      <c r="E141" s="107" t="s">
        <v>38</v>
      </c>
      <c r="F141" s="133"/>
      <c r="G141" s="107" t="s">
        <v>83</v>
      </c>
      <c r="H141" s="133"/>
      <c r="I141" s="107" t="s">
        <v>45</v>
      </c>
      <c r="J141" s="356" t="s">
        <v>182</v>
      </c>
      <c r="K141" s="339"/>
      <c r="L141" s="357"/>
      <c r="M141" s="135"/>
      <c r="N141" s="156" t="s">
        <v>183</v>
      </c>
      <c r="O141" s="135"/>
      <c r="P141" s="156" t="s">
        <v>179</v>
      </c>
      <c r="Q141" s="106" t="s">
        <v>184</v>
      </c>
      <c r="R141" s="356" t="s">
        <v>185</v>
      </c>
      <c r="S141" s="339"/>
      <c r="T141" s="357"/>
      <c r="U141" s="135"/>
      <c r="V141" s="156" t="s">
        <v>183</v>
      </c>
      <c r="W141" s="135"/>
      <c r="X141" s="156" t="s">
        <v>179</v>
      </c>
      <c r="Y141" s="62"/>
      <c r="Z141" s="62"/>
      <c r="AA141" s="62"/>
      <c r="AB141" s="62"/>
    </row>
    <row r="142" spans="1:30" ht="21" customHeight="1" x14ac:dyDescent="0.15">
      <c r="A142" s="152" t="s">
        <v>186</v>
      </c>
      <c r="B142" s="61"/>
      <c r="C142" s="342"/>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4"/>
      <c r="AD142" s="344"/>
    </row>
    <row r="143" spans="1:30" ht="21" customHeight="1" x14ac:dyDescent="0.15">
      <c r="A143" s="152" t="s">
        <v>174</v>
      </c>
      <c r="B143" s="61"/>
      <c r="C143" s="345"/>
      <c r="D143" s="346"/>
      <c r="E143" s="346"/>
      <c r="F143" s="346"/>
      <c r="G143" s="346"/>
      <c r="H143" s="346"/>
      <c r="I143" s="346"/>
      <c r="J143" s="347"/>
      <c r="K143" s="348" t="s">
        <v>175</v>
      </c>
      <c r="L143" s="348"/>
      <c r="M143" s="348"/>
      <c r="N143" s="348"/>
      <c r="O143" s="348"/>
      <c r="P143" s="136" t="s">
        <v>239</v>
      </c>
      <c r="Q143" s="349" t="s">
        <v>176</v>
      </c>
      <c r="R143" s="350"/>
      <c r="S143" s="136" t="s">
        <v>239</v>
      </c>
      <c r="T143" s="349" t="s">
        <v>177</v>
      </c>
      <c r="U143" s="350"/>
      <c r="V143" s="136" t="s">
        <v>239</v>
      </c>
      <c r="W143" s="351" t="s">
        <v>178</v>
      </c>
      <c r="X143" s="351"/>
      <c r="Y143" s="349" t="s">
        <v>206</v>
      </c>
      <c r="Z143" s="221"/>
      <c r="AA143" s="221"/>
      <c r="AB143" s="212">
        <v>30</v>
      </c>
      <c r="AC143" s="212"/>
      <c r="AD143" s="4" t="s">
        <v>179</v>
      </c>
    </row>
    <row r="144" spans="1:30" ht="21" customHeight="1" x14ac:dyDescent="0.15">
      <c r="A144" s="98" t="s">
        <v>90</v>
      </c>
      <c r="B144" s="99"/>
      <c r="C144" s="338" t="s">
        <v>189</v>
      </c>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90"/>
      <c r="AD144" s="91"/>
    </row>
    <row r="145" spans="1:30" ht="21" customHeight="1" x14ac:dyDescent="0.15">
      <c r="A145" s="102"/>
      <c r="B145" s="103"/>
      <c r="C145" s="104"/>
      <c r="D145" s="137" t="s">
        <v>239</v>
      </c>
      <c r="E145" s="150" t="s">
        <v>187</v>
      </c>
      <c r="F145" s="150"/>
      <c r="G145" s="150"/>
      <c r="H145" s="150"/>
      <c r="I145" s="150"/>
      <c r="J145" s="150"/>
      <c r="K145" s="150"/>
      <c r="L145" s="137" t="s">
        <v>239</v>
      </c>
      <c r="M145" s="150" t="s">
        <v>188</v>
      </c>
      <c r="N145" s="17"/>
      <c r="O145" s="17"/>
      <c r="P145" s="150"/>
      <c r="Q145" s="150"/>
      <c r="R145" s="150"/>
      <c r="S145" s="150"/>
      <c r="T145" s="150"/>
      <c r="U145" s="150"/>
      <c r="V145" s="150"/>
      <c r="W145" s="150"/>
      <c r="X145" s="150"/>
      <c r="Y145" s="150"/>
      <c r="Z145" s="150"/>
      <c r="AA145" s="150"/>
      <c r="AB145" s="150"/>
      <c r="AC145" s="17"/>
      <c r="AD145" s="105"/>
    </row>
    <row r="146" spans="1:30" ht="21" customHeight="1" x14ac:dyDescent="0.15">
      <c r="A146" s="98" t="s">
        <v>91</v>
      </c>
      <c r="B146" s="99"/>
      <c r="C146" s="338" t="s">
        <v>190</v>
      </c>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90"/>
      <c r="AD146" s="91"/>
    </row>
    <row r="147" spans="1:30" ht="21" customHeight="1" x14ac:dyDescent="0.15">
      <c r="A147" s="102"/>
      <c r="B147" s="103"/>
      <c r="C147" s="104"/>
      <c r="D147" s="137" t="s">
        <v>239</v>
      </c>
      <c r="E147" s="341" t="s">
        <v>93</v>
      </c>
      <c r="F147" s="341"/>
      <c r="G147" s="341"/>
      <c r="H147" s="137" t="s">
        <v>239</v>
      </c>
      <c r="I147" s="341" t="s">
        <v>92</v>
      </c>
      <c r="J147" s="341"/>
      <c r="K147" s="341"/>
      <c r="L147" s="341"/>
      <c r="M147" s="341"/>
      <c r="N147" s="137" t="s">
        <v>239</v>
      </c>
      <c r="O147" s="341" t="s">
        <v>94</v>
      </c>
      <c r="P147" s="341"/>
      <c r="Q147" s="341"/>
      <c r="R147" s="341"/>
      <c r="S147" s="341"/>
      <c r="T147" s="137" t="s">
        <v>239</v>
      </c>
      <c r="U147" s="341" t="s">
        <v>95</v>
      </c>
      <c r="V147" s="341"/>
      <c r="W147" s="341"/>
      <c r="X147" s="341"/>
      <c r="Y147" s="341"/>
      <c r="Z147" s="150"/>
      <c r="AA147" s="150"/>
      <c r="AB147" s="150"/>
      <c r="AC147" s="17"/>
      <c r="AD147" s="105"/>
    </row>
    <row r="148" spans="1:30" ht="21" customHeight="1" x14ac:dyDescent="0.15">
      <c r="A148" s="98" t="s">
        <v>96</v>
      </c>
      <c r="B148" s="99"/>
      <c r="C148" s="148" t="s">
        <v>191</v>
      </c>
      <c r="D148" s="148"/>
      <c r="E148" s="149"/>
      <c r="F148" s="149"/>
      <c r="G148" s="149"/>
      <c r="H148" s="149"/>
      <c r="I148" s="149"/>
      <c r="J148" s="149"/>
      <c r="K148" s="149"/>
      <c r="L148" s="149"/>
      <c r="M148" s="149"/>
      <c r="N148" s="149"/>
      <c r="O148" s="149"/>
      <c r="P148" s="149"/>
      <c r="Q148" s="149"/>
      <c r="R148" s="138" t="s">
        <v>239</v>
      </c>
      <c r="S148" s="339" t="s">
        <v>97</v>
      </c>
      <c r="T148" s="339"/>
      <c r="U148" s="339"/>
      <c r="V148" s="339"/>
      <c r="W148" s="339"/>
      <c r="X148" s="138" t="s">
        <v>239</v>
      </c>
      <c r="Y148" s="339" t="s">
        <v>194</v>
      </c>
      <c r="Z148" s="339"/>
      <c r="AA148" s="339"/>
      <c r="AB148" s="339"/>
      <c r="AC148" s="90"/>
      <c r="AD148" s="91"/>
    </row>
    <row r="149" spans="1:30" ht="21" customHeight="1" x14ac:dyDescent="0.15">
      <c r="A149" s="100"/>
      <c r="B149" s="61"/>
      <c r="C149" s="88" t="s">
        <v>192</v>
      </c>
      <c r="D149" s="88"/>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5"/>
      <c r="AD149" s="101"/>
    </row>
    <row r="150" spans="1:30" ht="21" customHeight="1" x14ac:dyDescent="0.15">
      <c r="A150" s="100"/>
      <c r="B150" s="61"/>
      <c r="C150" s="88"/>
      <c r="D150" s="139" t="s">
        <v>239</v>
      </c>
      <c r="E150" s="334" t="s">
        <v>101</v>
      </c>
      <c r="F150" s="334"/>
      <c r="G150" s="334"/>
      <c r="H150" s="334"/>
      <c r="I150" s="334"/>
      <c r="J150" s="334"/>
      <c r="K150" s="334"/>
      <c r="L150" s="334"/>
      <c r="M150" s="334"/>
      <c r="N150" s="334"/>
      <c r="O150" s="139" t="s">
        <v>239</v>
      </c>
      <c r="P150" s="334" t="s">
        <v>98</v>
      </c>
      <c r="Q150" s="334"/>
      <c r="R150" s="334"/>
      <c r="S150" s="334"/>
      <c r="T150" s="139" t="s">
        <v>239</v>
      </c>
      <c r="U150" s="334" t="s">
        <v>99</v>
      </c>
      <c r="V150" s="334"/>
      <c r="W150" s="334"/>
      <c r="X150" s="334"/>
      <c r="Y150" s="334"/>
      <c r="Z150" s="157"/>
      <c r="AA150" s="157"/>
      <c r="AB150" s="157"/>
      <c r="AC150" s="5"/>
      <c r="AD150" s="101"/>
    </row>
    <row r="151" spans="1:30" ht="21" customHeight="1" x14ac:dyDescent="0.15">
      <c r="A151" s="102"/>
      <c r="B151" s="103"/>
      <c r="C151" s="104"/>
      <c r="D151" s="137" t="s">
        <v>239</v>
      </c>
      <c r="E151" s="341" t="s">
        <v>100</v>
      </c>
      <c r="F151" s="341"/>
      <c r="G151" s="341"/>
      <c r="H151" s="341"/>
      <c r="I151" s="341"/>
      <c r="J151" s="150"/>
      <c r="K151" s="150"/>
      <c r="L151" s="150"/>
      <c r="M151" s="150"/>
      <c r="N151" s="150"/>
      <c r="O151" s="150"/>
      <c r="P151" s="150"/>
      <c r="Q151" s="150"/>
      <c r="R151" s="150"/>
      <c r="S151" s="150"/>
      <c r="T151" s="150"/>
      <c r="U151" s="150"/>
      <c r="V151" s="150"/>
      <c r="W151" s="150"/>
      <c r="X151" s="150"/>
      <c r="Y151" s="150"/>
      <c r="Z151" s="150"/>
      <c r="AA151" s="150"/>
      <c r="AB151" s="150"/>
      <c r="AC151" s="17"/>
      <c r="AD151" s="105"/>
    </row>
    <row r="152" spans="1:30" ht="21" customHeight="1" x14ac:dyDescent="0.15">
      <c r="A152" s="98" t="s">
        <v>102</v>
      </c>
      <c r="B152" s="99"/>
      <c r="C152" s="338" t="s">
        <v>193</v>
      </c>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c r="AC152" s="90"/>
      <c r="AD152" s="91"/>
    </row>
    <row r="153" spans="1:30" ht="21" customHeight="1" x14ac:dyDescent="0.15">
      <c r="A153" s="100" t="s">
        <v>103</v>
      </c>
      <c r="B153" s="61"/>
      <c r="C153" s="88"/>
      <c r="D153" s="139" t="s">
        <v>239</v>
      </c>
      <c r="E153" s="334" t="s">
        <v>104</v>
      </c>
      <c r="F153" s="334"/>
      <c r="G153" s="334"/>
      <c r="H153" s="139" t="s">
        <v>89</v>
      </c>
      <c r="I153" s="334" t="s">
        <v>105</v>
      </c>
      <c r="J153" s="334"/>
      <c r="K153" s="139" t="s">
        <v>239</v>
      </c>
      <c r="L153" s="334" t="s">
        <v>106</v>
      </c>
      <c r="M153" s="334"/>
      <c r="N153" s="334"/>
      <c r="O153" s="139" t="s">
        <v>89</v>
      </c>
      <c r="P153" s="334" t="s">
        <v>195</v>
      </c>
      <c r="Q153" s="334"/>
      <c r="R153" s="334"/>
      <c r="S153" s="334"/>
      <c r="T153" s="334"/>
      <c r="U153" s="334"/>
      <c r="V153" s="139" t="s">
        <v>89</v>
      </c>
      <c r="W153" s="334" t="s">
        <v>196</v>
      </c>
      <c r="X153" s="340"/>
      <c r="Y153" s="340"/>
      <c r="Z153" s="157"/>
      <c r="AA153" s="157"/>
      <c r="AB153" s="157"/>
      <c r="AC153" s="5"/>
      <c r="AD153" s="101"/>
    </row>
    <row r="154" spans="1:30" ht="21" customHeight="1" x14ac:dyDescent="0.15">
      <c r="A154" s="100"/>
      <c r="B154" s="61"/>
      <c r="C154" s="88"/>
      <c r="D154" s="139" t="s">
        <v>89</v>
      </c>
      <c r="E154" s="334" t="s">
        <v>108</v>
      </c>
      <c r="F154" s="334"/>
      <c r="G154" s="334"/>
      <c r="H154" s="334"/>
      <c r="I154" s="139" t="s">
        <v>89</v>
      </c>
      <c r="J154" s="334" t="s">
        <v>197</v>
      </c>
      <c r="K154" s="334"/>
      <c r="L154" s="334"/>
      <c r="M154" s="157"/>
      <c r="N154" s="157"/>
      <c r="O154" s="157"/>
      <c r="P154" s="157"/>
      <c r="Q154" s="157"/>
      <c r="R154" s="157"/>
      <c r="S154" s="157"/>
      <c r="T154" s="157"/>
      <c r="U154" s="157"/>
      <c r="V154" s="157"/>
      <c r="W154" s="157"/>
      <c r="X154" s="157"/>
      <c r="Y154" s="157"/>
      <c r="Z154" s="157"/>
      <c r="AA154" s="157"/>
      <c r="AB154" s="157"/>
      <c r="AC154" s="5"/>
      <c r="AD154" s="101"/>
    </row>
    <row r="155" spans="1:30" ht="21" customHeight="1" x14ac:dyDescent="0.15">
      <c r="A155" s="100" t="s">
        <v>109</v>
      </c>
      <c r="B155" s="61"/>
      <c r="C155" s="88"/>
      <c r="D155" s="139" t="s">
        <v>89</v>
      </c>
      <c r="E155" s="157" t="s">
        <v>110</v>
      </c>
      <c r="F155" s="157"/>
      <c r="G155" s="157"/>
      <c r="H155" s="157"/>
      <c r="I155" s="157"/>
      <c r="J155" s="139" t="s">
        <v>89</v>
      </c>
      <c r="K155" s="157" t="s">
        <v>111</v>
      </c>
      <c r="L155" s="157"/>
      <c r="M155" s="157"/>
      <c r="N155" s="139" t="s">
        <v>89</v>
      </c>
      <c r="O155" s="157" t="s">
        <v>112</v>
      </c>
      <c r="P155" s="157"/>
      <c r="Q155" s="157"/>
      <c r="R155" s="157"/>
      <c r="S155" s="157"/>
      <c r="T155" s="157"/>
      <c r="U155" s="157"/>
      <c r="V155" s="157"/>
      <c r="W155" s="157"/>
      <c r="X155" s="157"/>
      <c r="Y155" s="157"/>
      <c r="Z155" s="157"/>
      <c r="AA155" s="157"/>
      <c r="AB155" s="157"/>
      <c r="AC155" s="5"/>
      <c r="AD155" s="101"/>
    </row>
    <row r="156" spans="1:30" ht="21" customHeight="1" x14ac:dyDescent="0.15">
      <c r="A156" s="100" t="s">
        <v>114</v>
      </c>
      <c r="B156" s="61"/>
      <c r="C156" s="88"/>
      <c r="D156" s="139" t="s">
        <v>89</v>
      </c>
      <c r="E156" s="157" t="s">
        <v>115</v>
      </c>
      <c r="F156" s="157"/>
      <c r="G156" s="157"/>
      <c r="H156" s="157"/>
      <c r="I156" s="157"/>
      <c r="J156" s="139" t="s">
        <v>89</v>
      </c>
      <c r="K156" s="157" t="s">
        <v>116</v>
      </c>
      <c r="L156" s="157"/>
      <c r="M156" s="157"/>
      <c r="N156" s="139" t="s">
        <v>89</v>
      </c>
      <c r="O156" s="157" t="s">
        <v>117</v>
      </c>
      <c r="P156" s="157"/>
      <c r="Q156" s="157"/>
      <c r="R156" s="157"/>
      <c r="S156" s="157"/>
      <c r="T156" s="157"/>
      <c r="U156" s="157"/>
      <c r="V156" s="157"/>
      <c r="W156" s="157"/>
      <c r="X156" s="157"/>
      <c r="Y156" s="157"/>
      <c r="Z156" s="157"/>
      <c r="AA156" s="157"/>
      <c r="AB156" s="157"/>
      <c r="AC156" s="5"/>
      <c r="AD156" s="101"/>
    </row>
    <row r="157" spans="1:30" ht="21" customHeight="1" x14ac:dyDescent="0.15">
      <c r="A157" s="100" t="s">
        <v>113</v>
      </c>
      <c r="B157" s="61"/>
      <c r="C157" s="88"/>
      <c r="D157" s="139" t="s">
        <v>89</v>
      </c>
      <c r="E157" s="157" t="s">
        <v>118</v>
      </c>
      <c r="F157" s="157"/>
      <c r="G157" s="157"/>
      <c r="H157" s="157"/>
      <c r="I157" s="157"/>
      <c r="J157" s="139" t="s">
        <v>89</v>
      </c>
      <c r="K157" s="157" t="s">
        <v>119</v>
      </c>
      <c r="L157" s="157"/>
      <c r="M157" s="157"/>
      <c r="N157" s="157"/>
      <c r="O157" s="139" t="s">
        <v>89</v>
      </c>
      <c r="P157" s="157" t="s">
        <v>120</v>
      </c>
      <c r="Q157" s="157"/>
      <c r="R157" s="157"/>
      <c r="S157" s="157"/>
      <c r="T157" s="157"/>
      <c r="U157" s="157"/>
      <c r="V157" s="157"/>
      <c r="W157" s="157"/>
      <c r="X157" s="139" t="s">
        <v>89</v>
      </c>
      <c r="Y157" s="157" t="s">
        <v>121</v>
      </c>
      <c r="Z157" s="157"/>
      <c r="AA157" s="157"/>
      <c r="AB157" s="157"/>
      <c r="AC157" s="5"/>
      <c r="AD157" s="101"/>
    </row>
    <row r="158" spans="1:30" ht="21" customHeight="1" x14ac:dyDescent="0.15">
      <c r="A158" s="102"/>
      <c r="B158" s="103"/>
      <c r="C158" s="104"/>
      <c r="D158" s="137" t="s">
        <v>89</v>
      </c>
      <c r="E158" s="150" t="s">
        <v>122</v>
      </c>
      <c r="F158" s="150"/>
      <c r="G158" s="150"/>
      <c r="H158" s="150"/>
      <c r="I158" s="150"/>
      <c r="J158" s="137" t="s">
        <v>89</v>
      </c>
      <c r="K158" s="150" t="s">
        <v>107</v>
      </c>
      <c r="L158" s="150"/>
      <c r="M158" s="150"/>
      <c r="N158" s="137" t="s">
        <v>89</v>
      </c>
      <c r="O158" s="150" t="s">
        <v>123</v>
      </c>
      <c r="P158" s="150"/>
      <c r="Q158" s="137" t="s">
        <v>89</v>
      </c>
      <c r="R158" s="150" t="s">
        <v>112</v>
      </c>
      <c r="S158" s="150"/>
      <c r="T158" s="150"/>
      <c r="U158" s="150"/>
      <c r="V158" s="150"/>
      <c r="W158" s="150"/>
      <c r="X158" s="150"/>
      <c r="Y158" s="150"/>
      <c r="Z158" s="150"/>
      <c r="AA158" s="150"/>
      <c r="AB158" s="150"/>
      <c r="AC158" s="17"/>
      <c r="AD158" s="105"/>
    </row>
    <row r="159" spans="1:30" ht="21" customHeight="1" x14ac:dyDescent="0.15">
      <c r="A159" s="108" t="s">
        <v>202</v>
      </c>
      <c r="B159" s="61"/>
      <c r="C159" s="335"/>
      <c r="D159" s="336"/>
      <c r="E159" s="336"/>
      <c r="F159" s="336"/>
      <c r="G159" s="336"/>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row>
    <row r="160" spans="1:30" ht="21" customHeight="1" x14ac:dyDescent="0.15">
      <c r="A160" s="151" t="s">
        <v>211</v>
      </c>
      <c r="B160" s="61"/>
      <c r="C160" s="291"/>
      <c r="D160" s="291"/>
      <c r="E160" s="291"/>
      <c r="F160" s="291"/>
      <c r="G160" s="291"/>
      <c r="H160" s="291"/>
      <c r="I160" s="291"/>
      <c r="J160" s="291"/>
      <c r="K160" s="291"/>
      <c r="L160" s="291"/>
      <c r="M160" s="291"/>
      <c r="N160" s="291"/>
      <c r="O160" s="291"/>
      <c r="P160" s="291"/>
      <c r="Q160" s="291"/>
      <c r="R160" s="291"/>
      <c r="S160" s="291"/>
      <c r="T160" s="291"/>
      <c r="U160" s="291"/>
      <c r="V160" s="291"/>
      <c r="W160" s="291"/>
      <c r="X160" s="291"/>
      <c r="Y160" s="291"/>
      <c r="Z160" s="291"/>
      <c r="AA160" s="291"/>
      <c r="AB160" s="291"/>
      <c r="AC160" s="291"/>
      <c r="AD160" s="291"/>
    </row>
    <row r="161" spans="1:30" ht="21" customHeight="1" x14ac:dyDescent="0.15">
      <c r="A161" s="153" t="s">
        <v>124</v>
      </c>
      <c r="B161" s="61"/>
      <c r="C161" s="337"/>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row>
    <row r="162" spans="1:30" ht="21" customHeight="1" x14ac:dyDescent="0.15">
      <c r="A162" s="151" t="s">
        <v>212</v>
      </c>
      <c r="B162" s="61"/>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row>
    <row r="163" spans="1:30" ht="13.15" customHeight="1" x14ac:dyDescent="0.15">
      <c r="A163" s="158"/>
      <c r="B163" s="158"/>
      <c r="C163" s="158"/>
      <c r="D163" s="158"/>
      <c r="E163" s="158"/>
      <c r="F163" s="158"/>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8"/>
    </row>
    <row r="164" spans="1:30" ht="20.25" customHeight="1" x14ac:dyDescent="0.15">
      <c r="A164" s="358" t="s">
        <v>262</v>
      </c>
      <c r="B164" s="290"/>
      <c r="C164" s="290"/>
      <c r="D164" s="290"/>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30" ht="21" customHeight="1" x14ac:dyDescent="0.15">
      <c r="A165" s="359" t="s">
        <v>71</v>
      </c>
      <c r="B165" s="360"/>
      <c r="C165" s="361"/>
      <c r="D165" s="361"/>
      <c r="E165" s="220" t="s">
        <v>256</v>
      </c>
      <c r="F165" s="221"/>
      <c r="G165" s="221"/>
      <c r="H165" s="221"/>
      <c r="I165" s="362"/>
      <c r="J165" s="362"/>
      <c r="K165" s="362"/>
      <c r="L165" s="91" t="s">
        <v>27</v>
      </c>
      <c r="M165" s="92" t="s">
        <v>61</v>
      </c>
      <c r="N165" s="90"/>
      <c r="O165" s="90"/>
      <c r="P165" s="90"/>
      <c r="Q165" s="90"/>
      <c r="R165" s="362"/>
      <c r="S165" s="362"/>
      <c r="T165" s="362"/>
      <c r="U165" s="362"/>
      <c r="V165" s="363"/>
    </row>
    <row r="166" spans="1:30" ht="21" customHeight="1" x14ac:dyDescent="0.15">
      <c r="A166" s="152" t="s">
        <v>88</v>
      </c>
      <c r="B166" s="61"/>
      <c r="C166" s="342"/>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c r="AB166" s="343"/>
    </row>
    <row r="167" spans="1:30" ht="21" customHeight="1" x14ac:dyDescent="0.15">
      <c r="A167" s="152" t="s">
        <v>180</v>
      </c>
      <c r="B167" s="61"/>
      <c r="C167" s="282"/>
      <c r="D167" s="219"/>
      <c r="E167" s="127" t="s">
        <v>38</v>
      </c>
      <c r="F167" s="132"/>
      <c r="G167" s="127" t="s">
        <v>83</v>
      </c>
      <c r="H167" s="132"/>
      <c r="I167" s="127" t="s">
        <v>45</v>
      </c>
      <c r="J167" s="352" t="s">
        <v>182</v>
      </c>
      <c r="K167" s="341"/>
      <c r="L167" s="353"/>
      <c r="M167" s="134"/>
      <c r="N167" s="155" t="s">
        <v>183</v>
      </c>
      <c r="O167" s="134"/>
      <c r="P167" s="155" t="s">
        <v>179</v>
      </c>
      <c r="Q167" s="93" t="s">
        <v>184</v>
      </c>
      <c r="R167" s="352" t="s">
        <v>185</v>
      </c>
      <c r="S167" s="341"/>
      <c r="T167" s="353"/>
      <c r="U167" s="134"/>
      <c r="V167" s="155" t="s">
        <v>183</v>
      </c>
      <c r="W167" s="134"/>
      <c r="X167" s="155" t="s">
        <v>179</v>
      </c>
      <c r="Y167" s="62"/>
      <c r="Z167" s="62"/>
      <c r="AA167" s="62"/>
      <c r="AB167" s="62"/>
    </row>
    <row r="168" spans="1:30" ht="21" customHeight="1" x14ac:dyDescent="0.15">
      <c r="A168" s="152" t="s">
        <v>181</v>
      </c>
      <c r="B168" s="61"/>
      <c r="C168" s="354"/>
      <c r="D168" s="355"/>
      <c r="E168" s="107" t="s">
        <v>38</v>
      </c>
      <c r="F168" s="133"/>
      <c r="G168" s="107" t="s">
        <v>83</v>
      </c>
      <c r="H168" s="133"/>
      <c r="I168" s="107" t="s">
        <v>45</v>
      </c>
      <c r="J168" s="356" t="s">
        <v>182</v>
      </c>
      <c r="K168" s="339"/>
      <c r="L168" s="357"/>
      <c r="M168" s="135"/>
      <c r="N168" s="156" t="s">
        <v>183</v>
      </c>
      <c r="O168" s="135"/>
      <c r="P168" s="156" t="s">
        <v>179</v>
      </c>
      <c r="Q168" s="106" t="s">
        <v>184</v>
      </c>
      <c r="R168" s="356" t="s">
        <v>185</v>
      </c>
      <c r="S168" s="339"/>
      <c r="T168" s="357"/>
      <c r="U168" s="135"/>
      <c r="V168" s="156" t="s">
        <v>183</v>
      </c>
      <c r="W168" s="135"/>
      <c r="X168" s="156" t="s">
        <v>179</v>
      </c>
      <c r="Y168" s="62"/>
      <c r="Z168" s="62"/>
      <c r="AA168" s="62"/>
      <c r="AB168" s="62"/>
    </row>
    <row r="169" spans="1:30" ht="21" customHeight="1" x14ac:dyDescent="0.15">
      <c r="A169" s="152" t="s">
        <v>186</v>
      </c>
      <c r="B169" s="61"/>
      <c r="C169" s="342"/>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c r="AB169" s="343"/>
      <c r="AC169" s="344"/>
      <c r="AD169" s="344"/>
    </row>
    <row r="170" spans="1:30" ht="21" customHeight="1" x14ac:dyDescent="0.15">
      <c r="A170" s="152" t="s">
        <v>174</v>
      </c>
      <c r="B170" s="61"/>
      <c r="C170" s="345"/>
      <c r="D170" s="346"/>
      <c r="E170" s="346"/>
      <c r="F170" s="346"/>
      <c r="G170" s="346"/>
      <c r="H170" s="346"/>
      <c r="I170" s="346"/>
      <c r="J170" s="347"/>
      <c r="K170" s="348" t="s">
        <v>175</v>
      </c>
      <c r="L170" s="348"/>
      <c r="M170" s="348"/>
      <c r="N170" s="348"/>
      <c r="O170" s="348"/>
      <c r="P170" s="136" t="s">
        <v>239</v>
      </c>
      <c r="Q170" s="349" t="s">
        <v>176</v>
      </c>
      <c r="R170" s="350"/>
      <c r="S170" s="136" t="s">
        <v>239</v>
      </c>
      <c r="T170" s="349" t="s">
        <v>177</v>
      </c>
      <c r="U170" s="350"/>
      <c r="V170" s="136" t="s">
        <v>239</v>
      </c>
      <c r="W170" s="351" t="s">
        <v>178</v>
      </c>
      <c r="X170" s="351"/>
      <c r="Y170" s="349" t="s">
        <v>206</v>
      </c>
      <c r="Z170" s="221"/>
      <c r="AA170" s="221"/>
      <c r="AB170" s="212">
        <v>30</v>
      </c>
      <c r="AC170" s="212"/>
      <c r="AD170" s="4" t="s">
        <v>179</v>
      </c>
    </row>
    <row r="171" spans="1:30" ht="21" customHeight="1" x14ac:dyDescent="0.15">
      <c r="A171" s="98" t="s">
        <v>90</v>
      </c>
      <c r="B171" s="99"/>
      <c r="C171" s="338" t="s">
        <v>189</v>
      </c>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c r="AC171" s="90"/>
      <c r="AD171" s="91"/>
    </row>
    <row r="172" spans="1:30" ht="21" customHeight="1" x14ac:dyDescent="0.15">
      <c r="A172" s="102"/>
      <c r="B172" s="103"/>
      <c r="C172" s="104"/>
      <c r="D172" s="137" t="s">
        <v>239</v>
      </c>
      <c r="E172" s="150" t="s">
        <v>187</v>
      </c>
      <c r="F172" s="150"/>
      <c r="G172" s="150"/>
      <c r="H172" s="150"/>
      <c r="I172" s="150"/>
      <c r="J172" s="150"/>
      <c r="K172" s="150"/>
      <c r="L172" s="137" t="s">
        <v>239</v>
      </c>
      <c r="M172" s="150" t="s">
        <v>188</v>
      </c>
      <c r="N172" s="17"/>
      <c r="O172" s="17"/>
      <c r="P172" s="150"/>
      <c r="Q172" s="150"/>
      <c r="R172" s="150"/>
      <c r="S172" s="150"/>
      <c r="T172" s="150"/>
      <c r="U172" s="150"/>
      <c r="V172" s="150"/>
      <c r="W172" s="150"/>
      <c r="X172" s="150"/>
      <c r="Y172" s="150"/>
      <c r="Z172" s="150"/>
      <c r="AA172" s="150"/>
      <c r="AB172" s="150"/>
      <c r="AC172" s="17"/>
      <c r="AD172" s="105"/>
    </row>
    <row r="173" spans="1:30" ht="21" customHeight="1" x14ac:dyDescent="0.15">
      <c r="A173" s="98" t="s">
        <v>91</v>
      </c>
      <c r="B173" s="99"/>
      <c r="C173" s="338" t="s">
        <v>190</v>
      </c>
      <c r="D173" s="339"/>
      <c r="E173" s="339"/>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339"/>
      <c r="AC173" s="90"/>
      <c r="AD173" s="91"/>
    </row>
    <row r="174" spans="1:30" ht="21" customHeight="1" x14ac:dyDescent="0.15">
      <c r="A174" s="102"/>
      <c r="B174" s="103"/>
      <c r="C174" s="104"/>
      <c r="D174" s="137" t="s">
        <v>239</v>
      </c>
      <c r="E174" s="341" t="s">
        <v>93</v>
      </c>
      <c r="F174" s="341"/>
      <c r="G174" s="341"/>
      <c r="H174" s="137" t="s">
        <v>239</v>
      </c>
      <c r="I174" s="341" t="s">
        <v>92</v>
      </c>
      <c r="J174" s="341"/>
      <c r="K174" s="341"/>
      <c r="L174" s="341"/>
      <c r="M174" s="341"/>
      <c r="N174" s="137" t="s">
        <v>239</v>
      </c>
      <c r="O174" s="341" t="s">
        <v>94</v>
      </c>
      <c r="P174" s="341"/>
      <c r="Q174" s="341"/>
      <c r="R174" s="341"/>
      <c r="S174" s="341"/>
      <c r="T174" s="137" t="s">
        <v>239</v>
      </c>
      <c r="U174" s="341" t="s">
        <v>95</v>
      </c>
      <c r="V174" s="341"/>
      <c r="W174" s="341"/>
      <c r="X174" s="341"/>
      <c r="Y174" s="341"/>
      <c r="Z174" s="150"/>
      <c r="AA174" s="150"/>
      <c r="AB174" s="150"/>
      <c r="AC174" s="17"/>
      <c r="AD174" s="105"/>
    </row>
    <row r="175" spans="1:30" ht="21" customHeight="1" x14ac:dyDescent="0.15">
      <c r="A175" s="98" t="s">
        <v>96</v>
      </c>
      <c r="B175" s="99"/>
      <c r="C175" s="148" t="s">
        <v>191</v>
      </c>
      <c r="D175" s="148"/>
      <c r="E175" s="149"/>
      <c r="F175" s="149"/>
      <c r="G175" s="149"/>
      <c r="H175" s="149"/>
      <c r="I175" s="149"/>
      <c r="J175" s="149"/>
      <c r="K175" s="149"/>
      <c r="L175" s="149"/>
      <c r="M175" s="149"/>
      <c r="N175" s="149"/>
      <c r="O175" s="149"/>
      <c r="P175" s="149"/>
      <c r="Q175" s="149"/>
      <c r="R175" s="138" t="s">
        <v>239</v>
      </c>
      <c r="S175" s="339" t="s">
        <v>97</v>
      </c>
      <c r="T175" s="339"/>
      <c r="U175" s="339"/>
      <c r="V175" s="339"/>
      <c r="W175" s="339"/>
      <c r="X175" s="138" t="s">
        <v>239</v>
      </c>
      <c r="Y175" s="339" t="s">
        <v>194</v>
      </c>
      <c r="Z175" s="339"/>
      <c r="AA175" s="339"/>
      <c r="AB175" s="339"/>
      <c r="AC175" s="90"/>
      <c r="AD175" s="91"/>
    </row>
    <row r="176" spans="1:30" ht="21" customHeight="1" x14ac:dyDescent="0.15">
      <c r="A176" s="100"/>
      <c r="B176" s="61"/>
      <c r="C176" s="88" t="s">
        <v>192</v>
      </c>
      <c r="D176" s="88"/>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5"/>
      <c r="AD176" s="101"/>
    </row>
    <row r="177" spans="1:30" ht="21" customHeight="1" x14ac:dyDescent="0.15">
      <c r="A177" s="100"/>
      <c r="B177" s="61"/>
      <c r="C177" s="88"/>
      <c r="D177" s="139" t="s">
        <v>239</v>
      </c>
      <c r="E177" s="334" t="s">
        <v>101</v>
      </c>
      <c r="F177" s="334"/>
      <c r="G177" s="334"/>
      <c r="H177" s="334"/>
      <c r="I177" s="334"/>
      <c r="J177" s="334"/>
      <c r="K177" s="334"/>
      <c r="L177" s="334"/>
      <c r="M177" s="334"/>
      <c r="N177" s="334"/>
      <c r="O177" s="139" t="s">
        <v>239</v>
      </c>
      <c r="P177" s="334" t="s">
        <v>98</v>
      </c>
      <c r="Q177" s="334"/>
      <c r="R177" s="334"/>
      <c r="S177" s="334"/>
      <c r="T177" s="139" t="s">
        <v>239</v>
      </c>
      <c r="U177" s="334" t="s">
        <v>99</v>
      </c>
      <c r="V177" s="334"/>
      <c r="W177" s="334"/>
      <c r="X177" s="334"/>
      <c r="Y177" s="334"/>
      <c r="Z177" s="157"/>
      <c r="AA177" s="157"/>
      <c r="AB177" s="157"/>
      <c r="AC177" s="5"/>
      <c r="AD177" s="101"/>
    </row>
    <row r="178" spans="1:30" ht="21" customHeight="1" x14ac:dyDescent="0.15">
      <c r="A178" s="102"/>
      <c r="B178" s="103"/>
      <c r="C178" s="104"/>
      <c r="D178" s="137" t="s">
        <v>239</v>
      </c>
      <c r="E178" s="341" t="s">
        <v>100</v>
      </c>
      <c r="F178" s="341"/>
      <c r="G178" s="341"/>
      <c r="H178" s="341"/>
      <c r="I178" s="341"/>
      <c r="J178" s="150"/>
      <c r="K178" s="150"/>
      <c r="L178" s="150"/>
      <c r="M178" s="150"/>
      <c r="N178" s="150"/>
      <c r="O178" s="150"/>
      <c r="P178" s="150"/>
      <c r="Q178" s="150"/>
      <c r="R178" s="150"/>
      <c r="S178" s="150"/>
      <c r="T178" s="150"/>
      <c r="U178" s="150"/>
      <c r="V178" s="150"/>
      <c r="W178" s="150"/>
      <c r="X178" s="150"/>
      <c r="Y178" s="150"/>
      <c r="Z178" s="150"/>
      <c r="AA178" s="150"/>
      <c r="AB178" s="150"/>
      <c r="AC178" s="17"/>
      <c r="AD178" s="105"/>
    </row>
    <row r="179" spans="1:30" ht="21" customHeight="1" x14ac:dyDescent="0.15">
      <c r="A179" s="98" t="s">
        <v>102</v>
      </c>
      <c r="B179" s="99"/>
      <c r="C179" s="338" t="s">
        <v>193</v>
      </c>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c r="AC179" s="90"/>
      <c r="AD179" s="91"/>
    </row>
    <row r="180" spans="1:30" ht="21" customHeight="1" x14ac:dyDescent="0.15">
      <c r="A180" s="100" t="s">
        <v>103</v>
      </c>
      <c r="B180" s="61"/>
      <c r="C180" s="88"/>
      <c r="D180" s="139" t="s">
        <v>239</v>
      </c>
      <c r="E180" s="334" t="s">
        <v>104</v>
      </c>
      <c r="F180" s="334"/>
      <c r="G180" s="334"/>
      <c r="H180" s="139" t="s">
        <v>89</v>
      </c>
      <c r="I180" s="334" t="s">
        <v>105</v>
      </c>
      <c r="J180" s="334"/>
      <c r="K180" s="139" t="s">
        <v>239</v>
      </c>
      <c r="L180" s="334" t="s">
        <v>106</v>
      </c>
      <c r="M180" s="334"/>
      <c r="N180" s="334"/>
      <c r="O180" s="139" t="s">
        <v>89</v>
      </c>
      <c r="P180" s="334" t="s">
        <v>195</v>
      </c>
      <c r="Q180" s="334"/>
      <c r="R180" s="334"/>
      <c r="S180" s="334"/>
      <c r="T180" s="334"/>
      <c r="U180" s="334"/>
      <c r="V180" s="139" t="s">
        <v>89</v>
      </c>
      <c r="W180" s="334" t="s">
        <v>196</v>
      </c>
      <c r="X180" s="340"/>
      <c r="Y180" s="340"/>
      <c r="Z180" s="157"/>
      <c r="AA180" s="157"/>
      <c r="AB180" s="157"/>
      <c r="AC180" s="5"/>
      <c r="AD180" s="101"/>
    </row>
    <row r="181" spans="1:30" ht="21" customHeight="1" x14ac:dyDescent="0.15">
      <c r="A181" s="100"/>
      <c r="B181" s="61"/>
      <c r="C181" s="88"/>
      <c r="D181" s="139" t="s">
        <v>89</v>
      </c>
      <c r="E181" s="334" t="s">
        <v>108</v>
      </c>
      <c r="F181" s="334"/>
      <c r="G181" s="334"/>
      <c r="H181" s="334"/>
      <c r="I181" s="139" t="s">
        <v>89</v>
      </c>
      <c r="J181" s="334" t="s">
        <v>197</v>
      </c>
      <c r="K181" s="334"/>
      <c r="L181" s="334"/>
      <c r="M181" s="157"/>
      <c r="N181" s="157"/>
      <c r="O181" s="157"/>
      <c r="P181" s="157"/>
      <c r="Q181" s="157"/>
      <c r="R181" s="157"/>
      <c r="S181" s="157"/>
      <c r="T181" s="157"/>
      <c r="U181" s="157"/>
      <c r="V181" s="157"/>
      <c r="W181" s="157"/>
      <c r="X181" s="157"/>
      <c r="Y181" s="157"/>
      <c r="Z181" s="157"/>
      <c r="AA181" s="157"/>
      <c r="AB181" s="157"/>
      <c r="AC181" s="5"/>
      <c r="AD181" s="101"/>
    </row>
    <row r="182" spans="1:30" ht="21" customHeight="1" x14ac:dyDescent="0.15">
      <c r="A182" s="100" t="s">
        <v>109</v>
      </c>
      <c r="B182" s="61"/>
      <c r="C182" s="88"/>
      <c r="D182" s="139" t="s">
        <v>89</v>
      </c>
      <c r="E182" s="157" t="s">
        <v>110</v>
      </c>
      <c r="F182" s="157"/>
      <c r="G182" s="157"/>
      <c r="H182" s="157"/>
      <c r="I182" s="157"/>
      <c r="J182" s="139" t="s">
        <v>89</v>
      </c>
      <c r="K182" s="157" t="s">
        <v>111</v>
      </c>
      <c r="L182" s="157"/>
      <c r="M182" s="157"/>
      <c r="N182" s="139" t="s">
        <v>89</v>
      </c>
      <c r="O182" s="157" t="s">
        <v>112</v>
      </c>
      <c r="P182" s="157"/>
      <c r="Q182" s="157"/>
      <c r="R182" s="157"/>
      <c r="S182" s="157"/>
      <c r="T182" s="157"/>
      <c r="U182" s="157"/>
      <c r="V182" s="157"/>
      <c r="W182" s="157"/>
      <c r="X182" s="157"/>
      <c r="Y182" s="157"/>
      <c r="Z182" s="157"/>
      <c r="AA182" s="157"/>
      <c r="AB182" s="157"/>
      <c r="AC182" s="5"/>
      <c r="AD182" s="101"/>
    </row>
    <row r="183" spans="1:30" ht="21" customHeight="1" x14ac:dyDescent="0.15">
      <c r="A183" s="100" t="s">
        <v>114</v>
      </c>
      <c r="B183" s="61"/>
      <c r="C183" s="88"/>
      <c r="D183" s="139" t="s">
        <v>89</v>
      </c>
      <c r="E183" s="157" t="s">
        <v>115</v>
      </c>
      <c r="F183" s="157"/>
      <c r="G183" s="157"/>
      <c r="H183" s="157"/>
      <c r="I183" s="157"/>
      <c r="J183" s="139" t="s">
        <v>89</v>
      </c>
      <c r="K183" s="157" t="s">
        <v>116</v>
      </c>
      <c r="L183" s="157"/>
      <c r="M183" s="157"/>
      <c r="N183" s="139" t="s">
        <v>89</v>
      </c>
      <c r="O183" s="157" t="s">
        <v>117</v>
      </c>
      <c r="P183" s="157"/>
      <c r="Q183" s="157"/>
      <c r="R183" s="157"/>
      <c r="S183" s="157"/>
      <c r="T183" s="157"/>
      <c r="U183" s="157"/>
      <c r="V183" s="157"/>
      <c r="W183" s="157"/>
      <c r="X183" s="157"/>
      <c r="Y183" s="157"/>
      <c r="Z183" s="157"/>
      <c r="AA183" s="157"/>
      <c r="AB183" s="157"/>
      <c r="AC183" s="5"/>
      <c r="AD183" s="101"/>
    </row>
    <row r="184" spans="1:30" ht="21" customHeight="1" x14ac:dyDescent="0.15">
      <c r="A184" s="100" t="s">
        <v>113</v>
      </c>
      <c r="B184" s="61"/>
      <c r="C184" s="88"/>
      <c r="D184" s="139" t="s">
        <v>89</v>
      </c>
      <c r="E184" s="157" t="s">
        <v>118</v>
      </c>
      <c r="F184" s="157"/>
      <c r="G184" s="157"/>
      <c r="H184" s="157"/>
      <c r="I184" s="157"/>
      <c r="J184" s="139" t="s">
        <v>89</v>
      </c>
      <c r="K184" s="157" t="s">
        <v>119</v>
      </c>
      <c r="L184" s="157"/>
      <c r="M184" s="157"/>
      <c r="N184" s="157"/>
      <c r="O184" s="139" t="s">
        <v>89</v>
      </c>
      <c r="P184" s="157" t="s">
        <v>120</v>
      </c>
      <c r="Q184" s="157"/>
      <c r="R184" s="157"/>
      <c r="S184" s="157"/>
      <c r="T184" s="157"/>
      <c r="U184" s="157"/>
      <c r="V184" s="157"/>
      <c r="W184" s="157"/>
      <c r="X184" s="139" t="s">
        <v>89</v>
      </c>
      <c r="Y184" s="157" t="s">
        <v>121</v>
      </c>
      <c r="Z184" s="157"/>
      <c r="AA184" s="157"/>
      <c r="AB184" s="157"/>
      <c r="AC184" s="5"/>
      <c r="AD184" s="101"/>
    </row>
    <row r="185" spans="1:30" ht="21" customHeight="1" x14ac:dyDescent="0.15">
      <c r="A185" s="102"/>
      <c r="B185" s="103"/>
      <c r="C185" s="104"/>
      <c r="D185" s="137" t="s">
        <v>89</v>
      </c>
      <c r="E185" s="150" t="s">
        <v>122</v>
      </c>
      <c r="F185" s="150"/>
      <c r="G185" s="150"/>
      <c r="H185" s="150"/>
      <c r="I185" s="150"/>
      <c r="J185" s="137" t="s">
        <v>89</v>
      </c>
      <c r="K185" s="150" t="s">
        <v>107</v>
      </c>
      <c r="L185" s="150"/>
      <c r="M185" s="150"/>
      <c r="N185" s="137" t="s">
        <v>89</v>
      </c>
      <c r="O185" s="150" t="s">
        <v>123</v>
      </c>
      <c r="P185" s="150"/>
      <c r="Q185" s="137" t="s">
        <v>89</v>
      </c>
      <c r="R185" s="150" t="s">
        <v>112</v>
      </c>
      <c r="S185" s="150"/>
      <c r="T185" s="150"/>
      <c r="U185" s="150"/>
      <c r="V185" s="150"/>
      <c r="W185" s="150"/>
      <c r="X185" s="150"/>
      <c r="Y185" s="150"/>
      <c r="Z185" s="150"/>
      <c r="AA185" s="150"/>
      <c r="AB185" s="150"/>
      <c r="AC185" s="17"/>
      <c r="AD185" s="105"/>
    </row>
    <row r="186" spans="1:30" ht="21" customHeight="1" x14ac:dyDescent="0.15">
      <c r="A186" s="108" t="s">
        <v>202</v>
      </c>
      <c r="B186" s="61"/>
      <c r="C186" s="335"/>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row>
    <row r="187" spans="1:30" ht="21" customHeight="1" x14ac:dyDescent="0.15">
      <c r="A187" s="151" t="s">
        <v>211</v>
      </c>
      <c r="B187" s="61"/>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row>
    <row r="188" spans="1:30" ht="21" customHeight="1" x14ac:dyDescent="0.15">
      <c r="A188" s="153" t="s">
        <v>124</v>
      </c>
      <c r="B188" s="61"/>
      <c r="C188" s="337"/>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row>
    <row r="189" spans="1:30" ht="21" customHeight="1" x14ac:dyDescent="0.15">
      <c r="A189" s="151" t="s">
        <v>212</v>
      </c>
      <c r="B189" s="61"/>
      <c r="C189" s="291"/>
      <c r="D189" s="291"/>
      <c r="E189" s="291"/>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row>
    <row r="190" spans="1:30" ht="13.15" customHeight="1" x14ac:dyDescent="0.15">
      <c r="A190" s="158"/>
      <c r="B190" s="158"/>
      <c r="C190" s="158"/>
      <c r="D190" s="158"/>
      <c r="E190" s="158"/>
      <c r="F190" s="158"/>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8"/>
    </row>
    <row r="191" spans="1:30" ht="20.25" customHeight="1" x14ac:dyDescent="0.15">
      <c r="A191" s="358" t="s">
        <v>263</v>
      </c>
      <c r="B191" s="290"/>
      <c r="C191" s="290"/>
      <c r="D191" s="290"/>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30" ht="21" customHeight="1" x14ac:dyDescent="0.15">
      <c r="A192" s="359" t="s">
        <v>71</v>
      </c>
      <c r="B192" s="360"/>
      <c r="C192" s="361"/>
      <c r="D192" s="361"/>
      <c r="E192" s="220" t="s">
        <v>256</v>
      </c>
      <c r="F192" s="221"/>
      <c r="G192" s="221"/>
      <c r="H192" s="221"/>
      <c r="I192" s="362"/>
      <c r="J192" s="362"/>
      <c r="K192" s="362"/>
      <c r="L192" s="91" t="s">
        <v>27</v>
      </c>
      <c r="M192" s="92" t="s">
        <v>61</v>
      </c>
      <c r="N192" s="90"/>
      <c r="O192" s="90"/>
      <c r="P192" s="90"/>
      <c r="Q192" s="90"/>
      <c r="R192" s="362"/>
      <c r="S192" s="362"/>
      <c r="T192" s="362"/>
      <c r="U192" s="362"/>
      <c r="V192" s="363"/>
    </row>
    <row r="193" spans="1:30" ht="21" customHeight="1" x14ac:dyDescent="0.15">
      <c r="A193" s="152" t="s">
        <v>88</v>
      </c>
      <c r="B193" s="61"/>
      <c r="C193" s="342"/>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c r="AA193" s="343"/>
      <c r="AB193" s="343"/>
    </row>
    <row r="194" spans="1:30" ht="21" customHeight="1" x14ac:dyDescent="0.15">
      <c r="A194" s="152" t="s">
        <v>180</v>
      </c>
      <c r="B194" s="61"/>
      <c r="C194" s="282"/>
      <c r="D194" s="219"/>
      <c r="E194" s="127" t="s">
        <v>38</v>
      </c>
      <c r="F194" s="132"/>
      <c r="G194" s="127" t="s">
        <v>83</v>
      </c>
      <c r="H194" s="132"/>
      <c r="I194" s="127" t="s">
        <v>45</v>
      </c>
      <c r="J194" s="352" t="s">
        <v>182</v>
      </c>
      <c r="K194" s="341"/>
      <c r="L194" s="353"/>
      <c r="M194" s="134"/>
      <c r="N194" s="155" t="s">
        <v>183</v>
      </c>
      <c r="O194" s="134"/>
      <c r="P194" s="155" t="s">
        <v>179</v>
      </c>
      <c r="Q194" s="93" t="s">
        <v>184</v>
      </c>
      <c r="R194" s="352" t="s">
        <v>185</v>
      </c>
      <c r="S194" s="341"/>
      <c r="T194" s="353"/>
      <c r="U194" s="134"/>
      <c r="V194" s="155" t="s">
        <v>183</v>
      </c>
      <c r="W194" s="134"/>
      <c r="X194" s="155" t="s">
        <v>179</v>
      </c>
      <c r="Y194" s="62"/>
      <c r="Z194" s="62"/>
      <c r="AA194" s="62"/>
      <c r="AB194" s="62"/>
    </row>
    <row r="195" spans="1:30" ht="21" customHeight="1" x14ac:dyDescent="0.15">
      <c r="A195" s="152" t="s">
        <v>181</v>
      </c>
      <c r="B195" s="61"/>
      <c r="C195" s="354"/>
      <c r="D195" s="355"/>
      <c r="E195" s="107" t="s">
        <v>38</v>
      </c>
      <c r="F195" s="133"/>
      <c r="G195" s="107" t="s">
        <v>83</v>
      </c>
      <c r="H195" s="133"/>
      <c r="I195" s="107" t="s">
        <v>45</v>
      </c>
      <c r="J195" s="356" t="s">
        <v>182</v>
      </c>
      <c r="K195" s="339"/>
      <c r="L195" s="357"/>
      <c r="M195" s="135"/>
      <c r="N195" s="156" t="s">
        <v>183</v>
      </c>
      <c r="O195" s="135"/>
      <c r="P195" s="156" t="s">
        <v>179</v>
      </c>
      <c r="Q195" s="106" t="s">
        <v>184</v>
      </c>
      <c r="R195" s="356" t="s">
        <v>185</v>
      </c>
      <c r="S195" s="339"/>
      <c r="T195" s="357"/>
      <c r="U195" s="135"/>
      <c r="V195" s="156" t="s">
        <v>183</v>
      </c>
      <c r="W195" s="135"/>
      <c r="X195" s="156" t="s">
        <v>179</v>
      </c>
      <c r="Y195" s="62"/>
      <c r="Z195" s="62"/>
      <c r="AA195" s="62"/>
      <c r="AB195" s="62"/>
    </row>
    <row r="196" spans="1:30" ht="21" customHeight="1" x14ac:dyDescent="0.15">
      <c r="A196" s="152" t="s">
        <v>186</v>
      </c>
      <c r="B196" s="61"/>
      <c r="C196" s="342"/>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343"/>
      <c r="Z196" s="343"/>
      <c r="AA196" s="343"/>
      <c r="AB196" s="343"/>
      <c r="AC196" s="344"/>
      <c r="AD196" s="344"/>
    </row>
    <row r="197" spans="1:30" ht="21" customHeight="1" x14ac:dyDescent="0.15">
      <c r="A197" s="152" t="s">
        <v>174</v>
      </c>
      <c r="B197" s="61"/>
      <c r="C197" s="345"/>
      <c r="D197" s="346"/>
      <c r="E197" s="346"/>
      <c r="F197" s="346"/>
      <c r="G197" s="346"/>
      <c r="H197" s="346"/>
      <c r="I197" s="346"/>
      <c r="J197" s="347"/>
      <c r="K197" s="348" t="s">
        <v>175</v>
      </c>
      <c r="L197" s="348"/>
      <c r="M197" s="348"/>
      <c r="N197" s="348"/>
      <c r="O197" s="348"/>
      <c r="P197" s="136" t="s">
        <v>239</v>
      </c>
      <c r="Q197" s="349" t="s">
        <v>176</v>
      </c>
      <c r="R197" s="350"/>
      <c r="S197" s="136" t="s">
        <v>239</v>
      </c>
      <c r="T197" s="349" t="s">
        <v>177</v>
      </c>
      <c r="U197" s="350"/>
      <c r="V197" s="136" t="s">
        <v>239</v>
      </c>
      <c r="W197" s="351" t="s">
        <v>178</v>
      </c>
      <c r="X197" s="351"/>
      <c r="Y197" s="349" t="s">
        <v>206</v>
      </c>
      <c r="Z197" s="221"/>
      <c r="AA197" s="221"/>
      <c r="AB197" s="212">
        <v>30</v>
      </c>
      <c r="AC197" s="212"/>
      <c r="AD197" s="4" t="s">
        <v>179</v>
      </c>
    </row>
    <row r="198" spans="1:30" ht="21" customHeight="1" x14ac:dyDescent="0.15">
      <c r="A198" s="98" t="s">
        <v>90</v>
      </c>
      <c r="B198" s="99"/>
      <c r="C198" s="338" t="s">
        <v>189</v>
      </c>
      <c r="D198" s="339"/>
      <c r="E198" s="339"/>
      <c r="F198" s="339"/>
      <c r="G198" s="339"/>
      <c r="H198" s="339"/>
      <c r="I198" s="339"/>
      <c r="J198" s="339"/>
      <c r="K198" s="339"/>
      <c r="L198" s="339"/>
      <c r="M198" s="339"/>
      <c r="N198" s="339"/>
      <c r="O198" s="339"/>
      <c r="P198" s="339"/>
      <c r="Q198" s="339"/>
      <c r="R198" s="339"/>
      <c r="S198" s="339"/>
      <c r="T198" s="339"/>
      <c r="U198" s="339"/>
      <c r="V198" s="339"/>
      <c r="W198" s="339"/>
      <c r="X198" s="339"/>
      <c r="Y198" s="339"/>
      <c r="Z198" s="339"/>
      <c r="AA198" s="339"/>
      <c r="AB198" s="339"/>
      <c r="AC198" s="90"/>
      <c r="AD198" s="91"/>
    </row>
    <row r="199" spans="1:30" ht="21" customHeight="1" x14ac:dyDescent="0.15">
      <c r="A199" s="102"/>
      <c r="B199" s="103"/>
      <c r="C199" s="104"/>
      <c r="D199" s="137" t="s">
        <v>239</v>
      </c>
      <c r="E199" s="150" t="s">
        <v>187</v>
      </c>
      <c r="F199" s="150"/>
      <c r="G199" s="150"/>
      <c r="H199" s="150"/>
      <c r="I199" s="150"/>
      <c r="J199" s="150"/>
      <c r="K199" s="150"/>
      <c r="L199" s="137" t="s">
        <v>239</v>
      </c>
      <c r="M199" s="150" t="s">
        <v>188</v>
      </c>
      <c r="N199" s="17"/>
      <c r="O199" s="17"/>
      <c r="P199" s="150"/>
      <c r="Q199" s="150"/>
      <c r="R199" s="150"/>
      <c r="S199" s="150"/>
      <c r="T199" s="150"/>
      <c r="U199" s="150"/>
      <c r="V199" s="150"/>
      <c r="W199" s="150"/>
      <c r="X199" s="150"/>
      <c r="Y199" s="150"/>
      <c r="Z199" s="150"/>
      <c r="AA199" s="150"/>
      <c r="AB199" s="150"/>
      <c r="AC199" s="17"/>
      <c r="AD199" s="105"/>
    </row>
    <row r="200" spans="1:30" ht="21" customHeight="1" x14ac:dyDescent="0.15">
      <c r="A200" s="98" t="s">
        <v>91</v>
      </c>
      <c r="B200" s="99"/>
      <c r="C200" s="338" t="s">
        <v>190</v>
      </c>
      <c r="D200" s="339"/>
      <c r="E200" s="339"/>
      <c r="F200" s="339"/>
      <c r="G200" s="339"/>
      <c r="H200" s="339"/>
      <c r="I200" s="339"/>
      <c r="J200" s="339"/>
      <c r="K200" s="339"/>
      <c r="L200" s="339"/>
      <c r="M200" s="339"/>
      <c r="N200" s="339"/>
      <c r="O200" s="339"/>
      <c r="P200" s="339"/>
      <c r="Q200" s="339"/>
      <c r="R200" s="339"/>
      <c r="S200" s="339"/>
      <c r="T200" s="339"/>
      <c r="U200" s="339"/>
      <c r="V200" s="339"/>
      <c r="W200" s="339"/>
      <c r="X200" s="339"/>
      <c r="Y200" s="339"/>
      <c r="Z200" s="339"/>
      <c r="AA200" s="339"/>
      <c r="AB200" s="339"/>
      <c r="AC200" s="90"/>
      <c r="AD200" s="91"/>
    </row>
    <row r="201" spans="1:30" ht="21" customHeight="1" x14ac:dyDescent="0.15">
      <c r="A201" s="102"/>
      <c r="B201" s="103"/>
      <c r="C201" s="104"/>
      <c r="D201" s="137" t="s">
        <v>239</v>
      </c>
      <c r="E201" s="341" t="s">
        <v>93</v>
      </c>
      <c r="F201" s="341"/>
      <c r="G201" s="341"/>
      <c r="H201" s="137" t="s">
        <v>239</v>
      </c>
      <c r="I201" s="341" t="s">
        <v>92</v>
      </c>
      <c r="J201" s="341"/>
      <c r="K201" s="341"/>
      <c r="L201" s="341"/>
      <c r="M201" s="341"/>
      <c r="N201" s="137" t="s">
        <v>239</v>
      </c>
      <c r="O201" s="341" t="s">
        <v>94</v>
      </c>
      <c r="P201" s="341"/>
      <c r="Q201" s="341"/>
      <c r="R201" s="341"/>
      <c r="S201" s="341"/>
      <c r="T201" s="137" t="s">
        <v>239</v>
      </c>
      <c r="U201" s="341" t="s">
        <v>95</v>
      </c>
      <c r="V201" s="341"/>
      <c r="W201" s="341"/>
      <c r="X201" s="341"/>
      <c r="Y201" s="341"/>
      <c r="Z201" s="150"/>
      <c r="AA201" s="150"/>
      <c r="AB201" s="150"/>
      <c r="AC201" s="17"/>
      <c r="AD201" s="105"/>
    </row>
    <row r="202" spans="1:30" ht="21" customHeight="1" x14ac:dyDescent="0.15">
      <c r="A202" s="98" t="s">
        <v>96</v>
      </c>
      <c r="B202" s="99"/>
      <c r="C202" s="148" t="s">
        <v>191</v>
      </c>
      <c r="D202" s="148"/>
      <c r="E202" s="149"/>
      <c r="F202" s="149"/>
      <c r="G202" s="149"/>
      <c r="H202" s="149"/>
      <c r="I202" s="149"/>
      <c r="J202" s="149"/>
      <c r="K202" s="149"/>
      <c r="L202" s="149"/>
      <c r="M202" s="149"/>
      <c r="N202" s="149"/>
      <c r="O202" s="149"/>
      <c r="P202" s="149"/>
      <c r="Q202" s="149"/>
      <c r="R202" s="138" t="s">
        <v>239</v>
      </c>
      <c r="S202" s="339" t="s">
        <v>97</v>
      </c>
      <c r="T202" s="339"/>
      <c r="U202" s="339"/>
      <c r="V202" s="339"/>
      <c r="W202" s="339"/>
      <c r="X202" s="138" t="s">
        <v>239</v>
      </c>
      <c r="Y202" s="339" t="s">
        <v>194</v>
      </c>
      <c r="Z202" s="339"/>
      <c r="AA202" s="339"/>
      <c r="AB202" s="339"/>
      <c r="AC202" s="90"/>
      <c r="AD202" s="91"/>
    </row>
    <row r="203" spans="1:30" ht="21" customHeight="1" x14ac:dyDescent="0.15">
      <c r="A203" s="100"/>
      <c r="B203" s="61"/>
      <c r="C203" s="88" t="s">
        <v>192</v>
      </c>
      <c r="D203" s="88"/>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5"/>
      <c r="AD203" s="101"/>
    </row>
    <row r="204" spans="1:30" ht="21" customHeight="1" x14ac:dyDescent="0.15">
      <c r="A204" s="100"/>
      <c r="B204" s="61"/>
      <c r="C204" s="88"/>
      <c r="D204" s="139" t="s">
        <v>239</v>
      </c>
      <c r="E204" s="334" t="s">
        <v>101</v>
      </c>
      <c r="F204" s="334"/>
      <c r="G204" s="334"/>
      <c r="H204" s="334"/>
      <c r="I204" s="334"/>
      <c r="J204" s="334"/>
      <c r="K204" s="334"/>
      <c r="L204" s="334"/>
      <c r="M204" s="334"/>
      <c r="N204" s="334"/>
      <c r="O204" s="139" t="s">
        <v>239</v>
      </c>
      <c r="P204" s="334" t="s">
        <v>98</v>
      </c>
      <c r="Q204" s="334"/>
      <c r="R204" s="334"/>
      <c r="S204" s="334"/>
      <c r="T204" s="139" t="s">
        <v>239</v>
      </c>
      <c r="U204" s="334" t="s">
        <v>99</v>
      </c>
      <c r="V204" s="334"/>
      <c r="W204" s="334"/>
      <c r="X204" s="334"/>
      <c r="Y204" s="334"/>
      <c r="Z204" s="157"/>
      <c r="AA204" s="157"/>
      <c r="AB204" s="157"/>
      <c r="AC204" s="5"/>
      <c r="AD204" s="101"/>
    </row>
    <row r="205" spans="1:30" ht="21" customHeight="1" x14ac:dyDescent="0.15">
      <c r="A205" s="102"/>
      <c r="B205" s="103"/>
      <c r="C205" s="104"/>
      <c r="D205" s="137" t="s">
        <v>239</v>
      </c>
      <c r="E205" s="341" t="s">
        <v>100</v>
      </c>
      <c r="F205" s="341"/>
      <c r="G205" s="341"/>
      <c r="H205" s="341"/>
      <c r="I205" s="341"/>
      <c r="J205" s="150"/>
      <c r="K205" s="150"/>
      <c r="L205" s="150"/>
      <c r="M205" s="150"/>
      <c r="N205" s="150"/>
      <c r="O205" s="150"/>
      <c r="P205" s="150"/>
      <c r="Q205" s="150"/>
      <c r="R205" s="150"/>
      <c r="S205" s="150"/>
      <c r="T205" s="150"/>
      <c r="U205" s="150"/>
      <c r="V205" s="150"/>
      <c r="W205" s="150"/>
      <c r="X205" s="150"/>
      <c r="Y205" s="150"/>
      <c r="Z205" s="150"/>
      <c r="AA205" s="150"/>
      <c r="AB205" s="150"/>
      <c r="AC205" s="17"/>
      <c r="AD205" s="105"/>
    </row>
    <row r="206" spans="1:30" ht="21" customHeight="1" x14ac:dyDescent="0.15">
      <c r="A206" s="98" t="s">
        <v>102</v>
      </c>
      <c r="B206" s="99"/>
      <c r="C206" s="338" t="s">
        <v>193</v>
      </c>
      <c r="D206" s="339"/>
      <c r="E206" s="339"/>
      <c r="F206" s="339"/>
      <c r="G206" s="339"/>
      <c r="H206" s="339"/>
      <c r="I206" s="339"/>
      <c r="J206" s="339"/>
      <c r="K206" s="339"/>
      <c r="L206" s="339"/>
      <c r="M206" s="339"/>
      <c r="N206" s="339"/>
      <c r="O206" s="339"/>
      <c r="P206" s="339"/>
      <c r="Q206" s="339"/>
      <c r="R206" s="339"/>
      <c r="S206" s="339"/>
      <c r="T206" s="339"/>
      <c r="U206" s="339"/>
      <c r="V206" s="339"/>
      <c r="W206" s="339"/>
      <c r="X206" s="339"/>
      <c r="Y206" s="339"/>
      <c r="Z206" s="339"/>
      <c r="AA206" s="339"/>
      <c r="AB206" s="339"/>
      <c r="AC206" s="90"/>
      <c r="AD206" s="91"/>
    </row>
    <row r="207" spans="1:30" ht="21" customHeight="1" x14ac:dyDescent="0.15">
      <c r="A207" s="100" t="s">
        <v>103</v>
      </c>
      <c r="B207" s="61"/>
      <c r="C207" s="88"/>
      <c r="D207" s="139" t="s">
        <v>239</v>
      </c>
      <c r="E207" s="334" t="s">
        <v>104</v>
      </c>
      <c r="F207" s="334"/>
      <c r="G207" s="334"/>
      <c r="H207" s="139" t="s">
        <v>89</v>
      </c>
      <c r="I207" s="334" t="s">
        <v>105</v>
      </c>
      <c r="J207" s="334"/>
      <c r="K207" s="139" t="s">
        <v>239</v>
      </c>
      <c r="L207" s="334" t="s">
        <v>106</v>
      </c>
      <c r="M207" s="334"/>
      <c r="N207" s="334"/>
      <c r="O207" s="139" t="s">
        <v>89</v>
      </c>
      <c r="P207" s="334" t="s">
        <v>195</v>
      </c>
      <c r="Q207" s="334"/>
      <c r="R207" s="334"/>
      <c r="S207" s="334"/>
      <c r="T207" s="334"/>
      <c r="U207" s="334"/>
      <c r="V207" s="139" t="s">
        <v>89</v>
      </c>
      <c r="W207" s="334" t="s">
        <v>196</v>
      </c>
      <c r="X207" s="340"/>
      <c r="Y207" s="340"/>
      <c r="Z207" s="157"/>
      <c r="AA207" s="157"/>
      <c r="AB207" s="157"/>
      <c r="AC207" s="5"/>
      <c r="AD207" s="101"/>
    </row>
    <row r="208" spans="1:30" ht="21" customHeight="1" x14ac:dyDescent="0.15">
      <c r="A208" s="100"/>
      <c r="B208" s="61"/>
      <c r="C208" s="88"/>
      <c r="D208" s="139" t="s">
        <v>89</v>
      </c>
      <c r="E208" s="334" t="s">
        <v>108</v>
      </c>
      <c r="F208" s="334"/>
      <c r="G208" s="334"/>
      <c r="H208" s="334"/>
      <c r="I208" s="139" t="s">
        <v>89</v>
      </c>
      <c r="J208" s="334" t="s">
        <v>197</v>
      </c>
      <c r="K208" s="334"/>
      <c r="L208" s="334"/>
      <c r="M208" s="157"/>
      <c r="N208" s="157"/>
      <c r="O208" s="157"/>
      <c r="P208" s="157"/>
      <c r="Q208" s="157"/>
      <c r="R208" s="157"/>
      <c r="S208" s="157"/>
      <c r="T208" s="157"/>
      <c r="U208" s="157"/>
      <c r="V208" s="157"/>
      <c r="W208" s="157"/>
      <c r="X208" s="157"/>
      <c r="Y208" s="157"/>
      <c r="Z208" s="157"/>
      <c r="AA208" s="157"/>
      <c r="AB208" s="157"/>
      <c r="AC208" s="5"/>
      <c r="AD208" s="101"/>
    </row>
    <row r="209" spans="1:30" ht="21" customHeight="1" x14ac:dyDescent="0.15">
      <c r="A209" s="100" t="s">
        <v>109</v>
      </c>
      <c r="B209" s="61"/>
      <c r="C209" s="88"/>
      <c r="D209" s="139" t="s">
        <v>89</v>
      </c>
      <c r="E209" s="157" t="s">
        <v>110</v>
      </c>
      <c r="F209" s="157"/>
      <c r="G209" s="157"/>
      <c r="H209" s="157"/>
      <c r="I209" s="157"/>
      <c r="J209" s="139" t="s">
        <v>89</v>
      </c>
      <c r="K209" s="157" t="s">
        <v>111</v>
      </c>
      <c r="L209" s="157"/>
      <c r="M209" s="157"/>
      <c r="N209" s="139" t="s">
        <v>89</v>
      </c>
      <c r="O209" s="157" t="s">
        <v>112</v>
      </c>
      <c r="P209" s="157"/>
      <c r="Q209" s="157"/>
      <c r="R209" s="157"/>
      <c r="S209" s="157"/>
      <c r="T209" s="157"/>
      <c r="U209" s="157"/>
      <c r="V209" s="157"/>
      <c r="W209" s="157"/>
      <c r="X209" s="157"/>
      <c r="Y209" s="157"/>
      <c r="Z209" s="157"/>
      <c r="AA209" s="157"/>
      <c r="AB209" s="157"/>
      <c r="AC209" s="5"/>
      <c r="AD209" s="101"/>
    </row>
    <row r="210" spans="1:30" ht="21" customHeight="1" x14ac:dyDescent="0.15">
      <c r="A210" s="100" t="s">
        <v>114</v>
      </c>
      <c r="B210" s="61"/>
      <c r="C210" s="88"/>
      <c r="D210" s="139" t="s">
        <v>89</v>
      </c>
      <c r="E210" s="157" t="s">
        <v>115</v>
      </c>
      <c r="F210" s="157"/>
      <c r="G210" s="157"/>
      <c r="H210" s="157"/>
      <c r="I210" s="157"/>
      <c r="J210" s="139" t="s">
        <v>89</v>
      </c>
      <c r="K210" s="157" t="s">
        <v>116</v>
      </c>
      <c r="L210" s="157"/>
      <c r="M210" s="157"/>
      <c r="N210" s="139" t="s">
        <v>89</v>
      </c>
      <c r="O210" s="157" t="s">
        <v>117</v>
      </c>
      <c r="P210" s="157"/>
      <c r="Q210" s="157"/>
      <c r="R210" s="157"/>
      <c r="S210" s="157"/>
      <c r="T210" s="157"/>
      <c r="U210" s="157"/>
      <c r="V210" s="157"/>
      <c r="W210" s="157"/>
      <c r="X210" s="157"/>
      <c r="Y210" s="157"/>
      <c r="Z210" s="157"/>
      <c r="AA210" s="157"/>
      <c r="AB210" s="157"/>
      <c r="AC210" s="5"/>
      <c r="AD210" s="101"/>
    </row>
    <row r="211" spans="1:30" ht="21" customHeight="1" x14ac:dyDescent="0.15">
      <c r="A211" s="100" t="s">
        <v>113</v>
      </c>
      <c r="B211" s="61"/>
      <c r="C211" s="88"/>
      <c r="D211" s="139" t="s">
        <v>89</v>
      </c>
      <c r="E211" s="157" t="s">
        <v>118</v>
      </c>
      <c r="F211" s="157"/>
      <c r="G211" s="157"/>
      <c r="H211" s="157"/>
      <c r="I211" s="157"/>
      <c r="J211" s="139" t="s">
        <v>89</v>
      </c>
      <c r="K211" s="157" t="s">
        <v>119</v>
      </c>
      <c r="L211" s="157"/>
      <c r="M211" s="157"/>
      <c r="N211" s="157"/>
      <c r="O211" s="139" t="s">
        <v>89</v>
      </c>
      <c r="P211" s="157" t="s">
        <v>120</v>
      </c>
      <c r="Q211" s="157"/>
      <c r="R211" s="157"/>
      <c r="S211" s="157"/>
      <c r="T211" s="157"/>
      <c r="U211" s="157"/>
      <c r="V211" s="157"/>
      <c r="W211" s="157"/>
      <c r="X211" s="139" t="s">
        <v>89</v>
      </c>
      <c r="Y211" s="157" t="s">
        <v>121</v>
      </c>
      <c r="Z211" s="157"/>
      <c r="AA211" s="157"/>
      <c r="AB211" s="157"/>
      <c r="AC211" s="5"/>
      <c r="AD211" s="101"/>
    </row>
    <row r="212" spans="1:30" ht="21" customHeight="1" x14ac:dyDescent="0.15">
      <c r="A212" s="102"/>
      <c r="B212" s="103"/>
      <c r="C212" s="104"/>
      <c r="D212" s="137" t="s">
        <v>89</v>
      </c>
      <c r="E212" s="150" t="s">
        <v>122</v>
      </c>
      <c r="F212" s="150"/>
      <c r="G212" s="150"/>
      <c r="H212" s="150"/>
      <c r="I212" s="150"/>
      <c r="J212" s="137" t="s">
        <v>89</v>
      </c>
      <c r="K212" s="150" t="s">
        <v>107</v>
      </c>
      <c r="L212" s="150"/>
      <c r="M212" s="150"/>
      <c r="N212" s="137" t="s">
        <v>89</v>
      </c>
      <c r="O212" s="150" t="s">
        <v>123</v>
      </c>
      <c r="P212" s="150"/>
      <c r="Q212" s="137" t="s">
        <v>89</v>
      </c>
      <c r="R212" s="150" t="s">
        <v>112</v>
      </c>
      <c r="S212" s="150"/>
      <c r="T212" s="150"/>
      <c r="U212" s="150"/>
      <c r="V212" s="150"/>
      <c r="W212" s="150"/>
      <c r="X212" s="150"/>
      <c r="Y212" s="150"/>
      <c r="Z212" s="150"/>
      <c r="AA212" s="150"/>
      <c r="AB212" s="150"/>
      <c r="AC212" s="17"/>
      <c r="AD212" s="105"/>
    </row>
    <row r="213" spans="1:30" ht="21" customHeight="1" x14ac:dyDescent="0.15">
      <c r="A213" s="108" t="s">
        <v>202</v>
      </c>
      <c r="B213" s="61"/>
      <c r="C213" s="335"/>
      <c r="D213" s="336"/>
      <c r="E213" s="336"/>
      <c r="F213" s="336"/>
      <c r="G213" s="336"/>
      <c r="H213" s="336"/>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row>
    <row r="214" spans="1:30" ht="21" customHeight="1" x14ac:dyDescent="0.15">
      <c r="A214" s="151" t="s">
        <v>211</v>
      </c>
      <c r="B214" s="61"/>
      <c r="C214" s="291"/>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291"/>
      <c r="Z214" s="291"/>
      <c r="AA214" s="291"/>
      <c r="AB214" s="291"/>
      <c r="AC214" s="291"/>
      <c r="AD214" s="291"/>
    </row>
    <row r="215" spans="1:30" ht="21" customHeight="1" x14ac:dyDescent="0.15">
      <c r="A215" s="153" t="s">
        <v>124</v>
      </c>
      <c r="B215" s="61"/>
      <c r="C215" s="337"/>
      <c r="D215" s="291"/>
      <c r="E215" s="291"/>
      <c r="F215" s="291"/>
      <c r="G215" s="291"/>
      <c r="H215" s="291"/>
      <c r="I215" s="291"/>
      <c r="J215" s="291"/>
      <c r="K215" s="291"/>
      <c r="L215" s="291"/>
      <c r="M215" s="291"/>
      <c r="N215" s="291"/>
      <c r="O215" s="291"/>
      <c r="P215" s="291"/>
      <c r="Q215" s="291"/>
      <c r="R215" s="291"/>
      <c r="S215" s="291"/>
      <c r="T215" s="291"/>
      <c r="U215" s="291"/>
      <c r="V215" s="291"/>
      <c r="W215" s="291"/>
      <c r="X215" s="291"/>
      <c r="Y215" s="291"/>
      <c r="Z215" s="291"/>
      <c r="AA215" s="291"/>
      <c r="AB215" s="291"/>
      <c r="AC215" s="291"/>
      <c r="AD215" s="291"/>
    </row>
    <row r="216" spans="1:30" ht="21" customHeight="1" x14ac:dyDescent="0.15">
      <c r="A216" s="151" t="s">
        <v>212</v>
      </c>
      <c r="B216" s="61"/>
      <c r="C216" s="291"/>
      <c r="D216" s="291"/>
      <c r="E216" s="291"/>
      <c r="F216" s="291"/>
      <c r="G216" s="291"/>
      <c r="H216" s="291"/>
      <c r="I216" s="291"/>
      <c r="J216" s="291"/>
      <c r="K216" s="291"/>
      <c r="L216" s="291"/>
      <c r="M216" s="291"/>
      <c r="N216" s="291"/>
      <c r="O216" s="291"/>
      <c r="P216" s="291"/>
      <c r="Q216" s="291"/>
      <c r="R216" s="291"/>
      <c r="S216" s="291"/>
      <c r="T216" s="291"/>
      <c r="U216" s="291"/>
      <c r="V216" s="291"/>
      <c r="W216" s="291"/>
      <c r="X216" s="291"/>
      <c r="Y216" s="291"/>
      <c r="Z216" s="291"/>
      <c r="AA216" s="291"/>
      <c r="AB216" s="291"/>
      <c r="AC216" s="291"/>
      <c r="AD216" s="291"/>
    </row>
    <row r="217" spans="1:30" ht="13.15" customHeight="1" x14ac:dyDescent="0.15">
      <c r="A217" s="158"/>
      <c r="B217" s="158"/>
      <c r="C217" s="158"/>
      <c r="D217" s="158"/>
      <c r="E217" s="158"/>
      <c r="F217" s="158"/>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8"/>
    </row>
    <row r="218" spans="1:30" ht="20.25" customHeight="1" x14ac:dyDescent="0.15">
      <c r="A218" s="358" t="s">
        <v>264</v>
      </c>
      <c r="B218" s="290"/>
      <c r="C218" s="290"/>
      <c r="D218" s="290"/>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30" ht="21" customHeight="1" x14ac:dyDescent="0.15">
      <c r="A219" s="359" t="s">
        <v>71</v>
      </c>
      <c r="B219" s="360"/>
      <c r="C219" s="361"/>
      <c r="D219" s="361"/>
      <c r="E219" s="220" t="s">
        <v>256</v>
      </c>
      <c r="F219" s="221"/>
      <c r="G219" s="221"/>
      <c r="H219" s="221"/>
      <c r="I219" s="362"/>
      <c r="J219" s="362"/>
      <c r="K219" s="362"/>
      <c r="L219" s="91" t="s">
        <v>27</v>
      </c>
      <c r="M219" s="92" t="s">
        <v>61</v>
      </c>
      <c r="N219" s="90"/>
      <c r="O219" s="90"/>
      <c r="P219" s="90"/>
      <c r="Q219" s="90"/>
      <c r="R219" s="362"/>
      <c r="S219" s="362"/>
      <c r="T219" s="362"/>
      <c r="U219" s="362"/>
      <c r="V219" s="363"/>
    </row>
    <row r="220" spans="1:30" ht="21" customHeight="1" x14ac:dyDescent="0.15">
      <c r="A220" s="152" t="s">
        <v>88</v>
      </c>
      <c r="B220" s="61"/>
      <c r="C220" s="342"/>
      <c r="D220" s="343"/>
      <c r="E220" s="343"/>
      <c r="F220" s="343"/>
      <c r="G220" s="343"/>
      <c r="H220" s="343"/>
      <c r="I220" s="343"/>
      <c r="J220" s="343"/>
      <c r="K220" s="343"/>
      <c r="L220" s="343"/>
      <c r="M220" s="343"/>
      <c r="N220" s="343"/>
      <c r="O220" s="343"/>
      <c r="P220" s="343"/>
      <c r="Q220" s="343"/>
      <c r="R220" s="343"/>
      <c r="S220" s="343"/>
      <c r="T220" s="343"/>
      <c r="U220" s="343"/>
      <c r="V220" s="343"/>
      <c r="W220" s="343"/>
      <c r="X220" s="343"/>
      <c r="Y220" s="343"/>
      <c r="Z220" s="343"/>
      <c r="AA220" s="343"/>
      <c r="AB220" s="343"/>
    </row>
    <row r="221" spans="1:30" ht="21" customHeight="1" x14ac:dyDescent="0.15">
      <c r="A221" s="152" t="s">
        <v>180</v>
      </c>
      <c r="B221" s="61"/>
      <c r="C221" s="282"/>
      <c r="D221" s="219"/>
      <c r="E221" s="127" t="s">
        <v>38</v>
      </c>
      <c r="F221" s="132"/>
      <c r="G221" s="127" t="s">
        <v>83</v>
      </c>
      <c r="H221" s="132"/>
      <c r="I221" s="127" t="s">
        <v>45</v>
      </c>
      <c r="J221" s="352" t="s">
        <v>182</v>
      </c>
      <c r="K221" s="341"/>
      <c r="L221" s="353"/>
      <c r="M221" s="134"/>
      <c r="N221" s="155" t="s">
        <v>183</v>
      </c>
      <c r="O221" s="134"/>
      <c r="P221" s="155" t="s">
        <v>179</v>
      </c>
      <c r="Q221" s="93" t="s">
        <v>184</v>
      </c>
      <c r="R221" s="352" t="s">
        <v>185</v>
      </c>
      <c r="S221" s="341"/>
      <c r="T221" s="353"/>
      <c r="U221" s="134"/>
      <c r="V221" s="155" t="s">
        <v>183</v>
      </c>
      <c r="W221" s="134"/>
      <c r="X221" s="155" t="s">
        <v>179</v>
      </c>
      <c r="Y221" s="62"/>
      <c r="Z221" s="62"/>
      <c r="AA221" s="62"/>
      <c r="AB221" s="62"/>
    </row>
    <row r="222" spans="1:30" ht="21" customHeight="1" x14ac:dyDescent="0.15">
      <c r="A222" s="152" t="s">
        <v>181</v>
      </c>
      <c r="B222" s="61"/>
      <c r="C222" s="354"/>
      <c r="D222" s="355"/>
      <c r="E222" s="107" t="s">
        <v>38</v>
      </c>
      <c r="F222" s="133"/>
      <c r="G222" s="107" t="s">
        <v>83</v>
      </c>
      <c r="H222" s="133"/>
      <c r="I222" s="107" t="s">
        <v>45</v>
      </c>
      <c r="J222" s="356" t="s">
        <v>182</v>
      </c>
      <c r="K222" s="339"/>
      <c r="L222" s="357"/>
      <c r="M222" s="135"/>
      <c r="N222" s="156" t="s">
        <v>183</v>
      </c>
      <c r="O222" s="135"/>
      <c r="P222" s="156" t="s">
        <v>179</v>
      </c>
      <c r="Q222" s="106" t="s">
        <v>184</v>
      </c>
      <c r="R222" s="356" t="s">
        <v>185</v>
      </c>
      <c r="S222" s="339"/>
      <c r="T222" s="357"/>
      <c r="U222" s="135"/>
      <c r="V222" s="156" t="s">
        <v>183</v>
      </c>
      <c r="W222" s="135"/>
      <c r="X222" s="156" t="s">
        <v>179</v>
      </c>
      <c r="Y222" s="62"/>
      <c r="Z222" s="62"/>
      <c r="AA222" s="62"/>
      <c r="AB222" s="62"/>
    </row>
    <row r="223" spans="1:30" ht="21" customHeight="1" x14ac:dyDescent="0.15">
      <c r="A223" s="152" t="s">
        <v>186</v>
      </c>
      <c r="B223" s="61"/>
      <c r="C223" s="342"/>
      <c r="D223" s="343"/>
      <c r="E223" s="343"/>
      <c r="F223" s="343"/>
      <c r="G223" s="343"/>
      <c r="H223" s="343"/>
      <c r="I223" s="343"/>
      <c r="J223" s="343"/>
      <c r="K223" s="343"/>
      <c r="L223" s="343"/>
      <c r="M223" s="343"/>
      <c r="N223" s="343"/>
      <c r="O223" s="343"/>
      <c r="P223" s="343"/>
      <c r="Q223" s="343"/>
      <c r="R223" s="343"/>
      <c r="S223" s="343"/>
      <c r="T223" s="343"/>
      <c r="U223" s="343"/>
      <c r="V223" s="343"/>
      <c r="W223" s="343"/>
      <c r="X223" s="343"/>
      <c r="Y223" s="343"/>
      <c r="Z223" s="343"/>
      <c r="AA223" s="343"/>
      <c r="AB223" s="343"/>
      <c r="AC223" s="344"/>
      <c r="AD223" s="344"/>
    </row>
    <row r="224" spans="1:30" ht="21" customHeight="1" x14ac:dyDescent="0.15">
      <c r="A224" s="152" t="s">
        <v>174</v>
      </c>
      <c r="B224" s="61"/>
      <c r="C224" s="345"/>
      <c r="D224" s="346"/>
      <c r="E224" s="346"/>
      <c r="F224" s="346"/>
      <c r="G224" s="346"/>
      <c r="H224" s="346"/>
      <c r="I224" s="346"/>
      <c r="J224" s="347"/>
      <c r="K224" s="348" t="s">
        <v>175</v>
      </c>
      <c r="L224" s="348"/>
      <c r="M224" s="348"/>
      <c r="N224" s="348"/>
      <c r="O224" s="348"/>
      <c r="P224" s="136" t="s">
        <v>239</v>
      </c>
      <c r="Q224" s="349" t="s">
        <v>176</v>
      </c>
      <c r="R224" s="350"/>
      <c r="S224" s="136" t="s">
        <v>239</v>
      </c>
      <c r="T224" s="349" t="s">
        <v>177</v>
      </c>
      <c r="U224" s="350"/>
      <c r="V224" s="136" t="s">
        <v>239</v>
      </c>
      <c r="W224" s="351" t="s">
        <v>178</v>
      </c>
      <c r="X224" s="351"/>
      <c r="Y224" s="349" t="s">
        <v>206</v>
      </c>
      <c r="Z224" s="221"/>
      <c r="AA224" s="221"/>
      <c r="AB224" s="212">
        <v>30</v>
      </c>
      <c r="AC224" s="212"/>
      <c r="AD224" s="4" t="s">
        <v>179</v>
      </c>
    </row>
    <row r="225" spans="1:30" ht="21" customHeight="1" x14ac:dyDescent="0.15">
      <c r="A225" s="98" t="s">
        <v>90</v>
      </c>
      <c r="B225" s="99"/>
      <c r="C225" s="338" t="s">
        <v>189</v>
      </c>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90"/>
      <c r="AD225" s="91"/>
    </row>
    <row r="226" spans="1:30" ht="21" customHeight="1" x14ac:dyDescent="0.15">
      <c r="A226" s="102"/>
      <c r="B226" s="103"/>
      <c r="C226" s="104"/>
      <c r="D226" s="137" t="s">
        <v>239</v>
      </c>
      <c r="E226" s="150" t="s">
        <v>187</v>
      </c>
      <c r="F226" s="150"/>
      <c r="G226" s="150"/>
      <c r="H226" s="150"/>
      <c r="I226" s="150"/>
      <c r="J226" s="150"/>
      <c r="K226" s="150"/>
      <c r="L226" s="137" t="s">
        <v>239</v>
      </c>
      <c r="M226" s="150" t="s">
        <v>188</v>
      </c>
      <c r="N226" s="17"/>
      <c r="O226" s="17"/>
      <c r="P226" s="150"/>
      <c r="Q226" s="150"/>
      <c r="R226" s="150"/>
      <c r="S226" s="150"/>
      <c r="T226" s="150"/>
      <c r="U226" s="150"/>
      <c r="V226" s="150"/>
      <c r="W226" s="150"/>
      <c r="X226" s="150"/>
      <c r="Y226" s="150"/>
      <c r="Z226" s="150"/>
      <c r="AA226" s="150"/>
      <c r="AB226" s="150"/>
      <c r="AC226" s="17"/>
      <c r="AD226" s="105"/>
    </row>
    <row r="227" spans="1:30" ht="21" customHeight="1" x14ac:dyDescent="0.15">
      <c r="A227" s="98" t="s">
        <v>91</v>
      </c>
      <c r="B227" s="99"/>
      <c r="C227" s="338" t="s">
        <v>190</v>
      </c>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c r="AC227" s="90"/>
      <c r="AD227" s="91"/>
    </row>
    <row r="228" spans="1:30" ht="21" customHeight="1" x14ac:dyDescent="0.15">
      <c r="A228" s="102"/>
      <c r="B228" s="103"/>
      <c r="C228" s="104"/>
      <c r="D228" s="137" t="s">
        <v>239</v>
      </c>
      <c r="E228" s="341" t="s">
        <v>93</v>
      </c>
      <c r="F228" s="341"/>
      <c r="G228" s="341"/>
      <c r="H228" s="137" t="s">
        <v>239</v>
      </c>
      <c r="I228" s="341" t="s">
        <v>92</v>
      </c>
      <c r="J228" s="341"/>
      <c r="K228" s="341"/>
      <c r="L228" s="341"/>
      <c r="M228" s="341"/>
      <c r="N228" s="137" t="s">
        <v>239</v>
      </c>
      <c r="O228" s="341" t="s">
        <v>94</v>
      </c>
      <c r="P228" s="341"/>
      <c r="Q228" s="341"/>
      <c r="R228" s="341"/>
      <c r="S228" s="341"/>
      <c r="T228" s="137" t="s">
        <v>239</v>
      </c>
      <c r="U228" s="341" t="s">
        <v>95</v>
      </c>
      <c r="V228" s="341"/>
      <c r="W228" s="341"/>
      <c r="X228" s="341"/>
      <c r="Y228" s="341"/>
      <c r="Z228" s="150"/>
      <c r="AA228" s="150"/>
      <c r="AB228" s="150"/>
      <c r="AC228" s="17"/>
      <c r="AD228" s="105"/>
    </row>
    <row r="229" spans="1:30" ht="21" customHeight="1" x14ac:dyDescent="0.15">
      <c r="A229" s="98" t="s">
        <v>96</v>
      </c>
      <c r="B229" s="99"/>
      <c r="C229" s="148" t="s">
        <v>191</v>
      </c>
      <c r="D229" s="148"/>
      <c r="E229" s="149"/>
      <c r="F229" s="149"/>
      <c r="G229" s="149"/>
      <c r="H229" s="149"/>
      <c r="I229" s="149"/>
      <c r="J229" s="149"/>
      <c r="K229" s="149"/>
      <c r="L229" s="149"/>
      <c r="M229" s="149"/>
      <c r="N229" s="149"/>
      <c r="O229" s="149"/>
      <c r="P229" s="149"/>
      <c r="Q229" s="149"/>
      <c r="R229" s="138" t="s">
        <v>239</v>
      </c>
      <c r="S229" s="339" t="s">
        <v>97</v>
      </c>
      <c r="T229" s="339"/>
      <c r="U229" s="339"/>
      <c r="V229" s="339"/>
      <c r="W229" s="339"/>
      <c r="X229" s="138" t="s">
        <v>239</v>
      </c>
      <c r="Y229" s="339" t="s">
        <v>194</v>
      </c>
      <c r="Z229" s="339"/>
      <c r="AA229" s="339"/>
      <c r="AB229" s="339"/>
      <c r="AC229" s="90"/>
      <c r="AD229" s="91"/>
    </row>
    <row r="230" spans="1:30" ht="21" customHeight="1" x14ac:dyDescent="0.15">
      <c r="A230" s="100"/>
      <c r="B230" s="61"/>
      <c r="C230" s="88" t="s">
        <v>192</v>
      </c>
      <c r="D230" s="88"/>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5"/>
      <c r="AD230" s="101"/>
    </row>
    <row r="231" spans="1:30" ht="21" customHeight="1" x14ac:dyDescent="0.15">
      <c r="A231" s="100"/>
      <c r="B231" s="61"/>
      <c r="C231" s="88"/>
      <c r="D231" s="139" t="s">
        <v>239</v>
      </c>
      <c r="E231" s="334" t="s">
        <v>101</v>
      </c>
      <c r="F231" s="334"/>
      <c r="G231" s="334"/>
      <c r="H231" s="334"/>
      <c r="I231" s="334"/>
      <c r="J231" s="334"/>
      <c r="K231" s="334"/>
      <c r="L231" s="334"/>
      <c r="M231" s="334"/>
      <c r="N231" s="334"/>
      <c r="O231" s="139" t="s">
        <v>239</v>
      </c>
      <c r="P231" s="334" t="s">
        <v>98</v>
      </c>
      <c r="Q231" s="334"/>
      <c r="R231" s="334"/>
      <c r="S231" s="334"/>
      <c r="T231" s="139" t="s">
        <v>239</v>
      </c>
      <c r="U231" s="334" t="s">
        <v>99</v>
      </c>
      <c r="V231" s="334"/>
      <c r="W231" s="334"/>
      <c r="X231" s="334"/>
      <c r="Y231" s="334"/>
      <c r="Z231" s="157"/>
      <c r="AA231" s="157"/>
      <c r="AB231" s="157"/>
      <c r="AC231" s="5"/>
      <c r="AD231" s="101"/>
    </row>
    <row r="232" spans="1:30" ht="21" customHeight="1" x14ac:dyDescent="0.15">
      <c r="A232" s="102"/>
      <c r="B232" s="103"/>
      <c r="C232" s="104"/>
      <c r="D232" s="137" t="s">
        <v>239</v>
      </c>
      <c r="E232" s="341" t="s">
        <v>100</v>
      </c>
      <c r="F232" s="341"/>
      <c r="G232" s="341"/>
      <c r="H232" s="341"/>
      <c r="I232" s="341"/>
      <c r="J232" s="150"/>
      <c r="K232" s="150"/>
      <c r="L232" s="150"/>
      <c r="M232" s="150"/>
      <c r="N232" s="150"/>
      <c r="O232" s="150"/>
      <c r="P232" s="150"/>
      <c r="Q232" s="150"/>
      <c r="R232" s="150"/>
      <c r="S232" s="150"/>
      <c r="T232" s="150"/>
      <c r="U232" s="150"/>
      <c r="V232" s="150"/>
      <c r="W232" s="150"/>
      <c r="X232" s="150"/>
      <c r="Y232" s="150"/>
      <c r="Z232" s="150"/>
      <c r="AA232" s="150"/>
      <c r="AB232" s="150"/>
      <c r="AC232" s="17"/>
      <c r="AD232" s="105"/>
    </row>
    <row r="233" spans="1:30" ht="21" customHeight="1" x14ac:dyDescent="0.15">
      <c r="A233" s="98" t="s">
        <v>102</v>
      </c>
      <c r="B233" s="99"/>
      <c r="C233" s="338" t="s">
        <v>193</v>
      </c>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90"/>
      <c r="AD233" s="91"/>
    </row>
    <row r="234" spans="1:30" ht="21" customHeight="1" x14ac:dyDescent="0.15">
      <c r="A234" s="100" t="s">
        <v>103</v>
      </c>
      <c r="B234" s="61"/>
      <c r="C234" s="88"/>
      <c r="D234" s="139" t="s">
        <v>239</v>
      </c>
      <c r="E234" s="334" t="s">
        <v>104</v>
      </c>
      <c r="F234" s="334"/>
      <c r="G234" s="334"/>
      <c r="H234" s="139" t="s">
        <v>89</v>
      </c>
      <c r="I234" s="334" t="s">
        <v>105</v>
      </c>
      <c r="J234" s="334"/>
      <c r="K234" s="139" t="s">
        <v>239</v>
      </c>
      <c r="L234" s="334" t="s">
        <v>106</v>
      </c>
      <c r="M234" s="334"/>
      <c r="N234" s="334"/>
      <c r="O234" s="139" t="s">
        <v>89</v>
      </c>
      <c r="P234" s="334" t="s">
        <v>195</v>
      </c>
      <c r="Q234" s="334"/>
      <c r="R234" s="334"/>
      <c r="S234" s="334"/>
      <c r="T234" s="334"/>
      <c r="U234" s="334"/>
      <c r="V234" s="139" t="s">
        <v>89</v>
      </c>
      <c r="W234" s="334" t="s">
        <v>196</v>
      </c>
      <c r="X234" s="340"/>
      <c r="Y234" s="340"/>
      <c r="Z234" s="157"/>
      <c r="AA234" s="157"/>
      <c r="AB234" s="157"/>
      <c r="AC234" s="5"/>
      <c r="AD234" s="101"/>
    </row>
    <row r="235" spans="1:30" ht="21" customHeight="1" x14ac:dyDescent="0.15">
      <c r="A235" s="100"/>
      <c r="B235" s="61"/>
      <c r="C235" s="88"/>
      <c r="D235" s="139" t="s">
        <v>89</v>
      </c>
      <c r="E235" s="334" t="s">
        <v>108</v>
      </c>
      <c r="F235" s="334"/>
      <c r="G235" s="334"/>
      <c r="H235" s="334"/>
      <c r="I235" s="139" t="s">
        <v>89</v>
      </c>
      <c r="J235" s="334" t="s">
        <v>197</v>
      </c>
      <c r="K235" s="334"/>
      <c r="L235" s="334"/>
      <c r="M235" s="157"/>
      <c r="N235" s="157"/>
      <c r="O235" s="157"/>
      <c r="P235" s="157"/>
      <c r="Q235" s="157"/>
      <c r="R235" s="157"/>
      <c r="S235" s="157"/>
      <c r="T235" s="157"/>
      <c r="U235" s="157"/>
      <c r="V235" s="157"/>
      <c r="W235" s="157"/>
      <c r="X235" s="157"/>
      <c r="Y235" s="157"/>
      <c r="Z235" s="157"/>
      <c r="AA235" s="157"/>
      <c r="AB235" s="157"/>
      <c r="AC235" s="5"/>
      <c r="AD235" s="101"/>
    </row>
    <row r="236" spans="1:30" ht="21" customHeight="1" x14ac:dyDescent="0.15">
      <c r="A236" s="100" t="s">
        <v>109</v>
      </c>
      <c r="B236" s="61"/>
      <c r="C236" s="88"/>
      <c r="D236" s="139" t="s">
        <v>89</v>
      </c>
      <c r="E236" s="157" t="s">
        <v>110</v>
      </c>
      <c r="F236" s="157"/>
      <c r="G236" s="157"/>
      <c r="H236" s="157"/>
      <c r="I236" s="157"/>
      <c r="J236" s="139" t="s">
        <v>89</v>
      </c>
      <c r="K236" s="157" t="s">
        <v>111</v>
      </c>
      <c r="L236" s="157"/>
      <c r="M236" s="157"/>
      <c r="N236" s="139" t="s">
        <v>89</v>
      </c>
      <c r="O236" s="157" t="s">
        <v>112</v>
      </c>
      <c r="P236" s="157"/>
      <c r="Q236" s="157"/>
      <c r="R236" s="157"/>
      <c r="S236" s="157"/>
      <c r="T236" s="157"/>
      <c r="U236" s="157"/>
      <c r="V236" s="157"/>
      <c r="W236" s="157"/>
      <c r="X236" s="157"/>
      <c r="Y236" s="157"/>
      <c r="Z236" s="157"/>
      <c r="AA236" s="157"/>
      <c r="AB236" s="157"/>
      <c r="AC236" s="5"/>
      <c r="AD236" s="101"/>
    </row>
    <row r="237" spans="1:30" ht="21" customHeight="1" x14ac:dyDescent="0.15">
      <c r="A237" s="100" t="s">
        <v>114</v>
      </c>
      <c r="B237" s="61"/>
      <c r="C237" s="88"/>
      <c r="D237" s="139" t="s">
        <v>89</v>
      </c>
      <c r="E237" s="157" t="s">
        <v>115</v>
      </c>
      <c r="F237" s="157"/>
      <c r="G237" s="157"/>
      <c r="H237" s="157"/>
      <c r="I237" s="157"/>
      <c r="J237" s="139" t="s">
        <v>89</v>
      </c>
      <c r="K237" s="157" t="s">
        <v>116</v>
      </c>
      <c r="L237" s="157"/>
      <c r="M237" s="157"/>
      <c r="N237" s="139" t="s">
        <v>89</v>
      </c>
      <c r="O237" s="157" t="s">
        <v>117</v>
      </c>
      <c r="P237" s="157"/>
      <c r="Q237" s="157"/>
      <c r="R237" s="157"/>
      <c r="S237" s="157"/>
      <c r="T237" s="157"/>
      <c r="U237" s="157"/>
      <c r="V237" s="157"/>
      <c r="W237" s="157"/>
      <c r="X237" s="157"/>
      <c r="Y237" s="157"/>
      <c r="Z237" s="157"/>
      <c r="AA237" s="157"/>
      <c r="AB237" s="157"/>
      <c r="AC237" s="5"/>
      <c r="AD237" s="101"/>
    </row>
    <row r="238" spans="1:30" ht="21" customHeight="1" x14ac:dyDescent="0.15">
      <c r="A238" s="100" t="s">
        <v>113</v>
      </c>
      <c r="B238" s="61"/>
      <c r="C238" s="88"/>
      <c r="D238" s="139" t="s">
        <v>89</v>
      </c>
      <c r="E238" s="157" t="s">
        <v>118</v>
      </c>
      <c r="F238" s="157"/>
      <c r="G238" s="157"/>
      <c r="H238" s="157"/>
      <c r="I238" s="157"/>
      <c r="J238" s="139" t="s">
        <v>89</v>
      </c>
      <c r="K238" s="157" t="s">
        <v>119</v>
      </c>
      <c r="L238" s="157"/>
      <c r="M238" s="157"/>
      <c r="N238" s="157"/>
      <c r="O238" s="139" t="s">
        <v>89</v>
      </c>
      <c r="P238" s="157" t="s">
        <v>120</v>
      </c>
      <c r="Q238" s="157"/>
      <c r="R238" s="157"/>
      <c r="S238" s="157"/>
      <c r="T238" s="157"/>
      <c r="U238" s="157"/>
      <c r="V238" s="157"/>
      <c r="W238" s="157"/>
      <c r="X238" s="139" t="s">
        <v>89</v>
      </c>
      <c r="Y238" s="157" t="s">
        <v>121</v>
      </c>
      <c r="Z238" s="157"/>
      <c r="AA238" s="157"/>
      <c r="AB238" s="157"/>
      <c r="AC238" s="5"/>
      <c r="AD238" s="101"/>
    </row>
    <row r="239" spans="1:30" ht="21" customHeight="1" x14ac:dyDescent="0.15">
      <c r="A239" s="102"/>
      <c r="B239" s="103"/>
      <c r="C239" s="104"/>
      <c r="D239" s="137" t="s">
        <v>89</v>
      </c>
      <c r="E239" s="150" t="s">
        <v>122</v>
      </c>
      <c r="F239" s="150"/>
      <c r="G239" s="150"/>
      <c r="H239" s="150"/>
      <c r="I239" s="150"/>
      <c r="J239" s="137" t="s">
        <v>89</v>
      </c>
      <c r="K239" s="150" t="s">
        <v>107</v>
      </c>
      <c r="L239" s="150"/>
      <c r="M239" s="150"/>
      <c r="N239" s="137" t="s">
        <v>89</v>
      </c>
      <c r="O239" s="150" t="s">
        <v>123</v>
      </c>
      <c r="P239" s="150"/>
      <c r="Q239" s="137" t="s">
        <v>89</v>
      </c>
      <c r="R239" s="150" t="s">
        <v>112</v>
      </c>
      <c r="S239" s="150"/>
      <c r="T239" s="150"/>
      <c r="U239" s="150"/>
      <c r="V239" s="150"/>
      <c r="W239" s="150"/>
      <c r="X239" s="150"/>
      <c r="Y239" s="150"/>
      <c r="Z239" s="150"/>
      <c r="AA239" s="150"/>
      <c r="AB239" s="150"/>
      <c r="AC239" s="17"/>
      <c r="AD239" s="105"/>
    </row>
    <row r="240" spans="1:30" ht="21" customHeight="1" x14ac:dyDescent="0.15">
      <c r="A240" s="108" t="s">
        <v>202</v>
      </c>
      <c r="B240" s="61"/>
      <c r="C240" s="335"/>
      <c r="D240" s="336"/>
      <c r="E240" s="336"/>
      <c r="F240" s="336"/>
      <c r="G240" s="336"/>
      <c r="H240" s="336"/>
      <c r="I240" s="336"/>
      <c r="J240" s="336"/>
      <c r="K240" s="336"/>
      <c r="L240" s="336"/>
      <c r="M240" s="336"/>
      <c r="N240" s="336"/>
      <c r="O240" s="336"/>
      <c r="P240" s="336"/>
      <c r="Q240" s="336"/>
      <c r="R240" s="336"/>
      <c r="S240" s="336"/>
      <c r="T240" s="336"/>
      <c r="U240" s="336"/>
      <c r="V240" s="336"/>
      <c r="W240" s="336"/>
      <c r="X240" s="336"/>
      <c r="Y240" s="336"/>
      <c r="Z240" s="336"/>
      <c r="AA240" s="336"/>
      <c r="AB240" s="336"/>
      <c r="AC240" s="336"/>
      <c r="AD240" s="336"/>
    </row>
    <row r="241" spans="1:30" ht="21" customHeight="1" x14ac:dyDescent="0.15">
      <c r="A241" s="151" t="s">
        <v>211</v>
      </c>
      <c r="B241" s="61"/>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291"/>
      <c r="AC241" s="291"/>
      <c r="AD241" s="291"/>
    </row>
    <row r="242" spans="1:30" ht="21" customHeight="1" x14ac:dyDescent="0.15">
      <c r="A242" s="153" t="s">
        <v>124</v>
      </c>
      <c r="B242" s="61"/>
      <c r="C242" s="337"/>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291"/>
      <c r="Z242" s="291"/>
      <c r="AA242" s="291"/>
      <c r="AB242" s="291"/>
      <c r="AC242" s="291"/>
      <c r="AD242" s="291"/>
    </row>
    <row r="243" spans="1:30" ht="21" customHeight="1" x14ac:dyDescent="0.15">
      <c r="A243" s="151" t="s">
        <v>212</v>
      </c>
      <c r="B243" s="61"/>
      <c r="C243" s="291"/>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291"/>
      <c r="Z243" s="291"/>
      <c r="AA243" s="291"/>
      <c r="AB243" s="291"/>
      <c r="AC243" s="291"/>
      <c r="AD243" s="291"/>
    </row>
    <row r="244" spans="1:30" ht="13.15" customHeight="1" x14ac:dyDescent="0.15">
      <c r="A244" s="158"/>
      <c r="B244" s="158"/>
      <c r="C244" s="158"/>
      <c r="D244" s="158"/>
      <c r="E244" s="158"/>
      <c r="F244" s="158"/>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8"/>
    </row>
    <row r="245" spans="1:30" ht="20.25" customHeight="1" x14ac:dyDescent="0.15">
      <c r="A245" s="358" t="s">
        <v>265</v>
      </c>
      <c r="B245" s="290"/>
      <c r="C245" s="290"/>
      <c r="D245" s="290"/>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30" ht="21" customHeight="1" x14ac:dyDescent="0.15">
      <c r="A246" s="359" t="s">
        <v>71</v>
      </c>
      <c r="B246" s="360"/>
      <c r="C246" s="361"/>
      <c r="D246" s="361"/>
      <c r="E246" s="220" t="s">
        <v>256</v>
      </c>
      <c r="F246" s="221"/>
      <c r="G246" s="221"/>
      <c r="H246" s="221"/>
      <c r="I246" s="362"/>
      <c r="J246" s="362"/>
      <c r="K246" s="362"/>
      <c r="L246" s="91" t="s">
        <v>27</v>
      </c>
      <c r="M246" s="92" t="s">
        <v>61</v>
      </c>
      <c r="N246" s="90"/>
      <c r="O246" s="90"/>
      <c r="P246" s="90"/>
      <c r="Q246" s="90"/>
      <c r="R246" s="362"/>
      <c r="S246" s="362"/>
      <c r="T246" s="362"/>
      <c r="U246" s="362"/>
      <c r="V246" s="363"/>
    </row>
    <row r="247" spans="1:30" ht="21" customHeight="1" x14ac:dyDescent="0.15">
      <c r="A247" s="152" t="s">
        <v>88</v>
      </c>
      <c r="B247" s="61"/>
      <c r="C247" s="342"/>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c r="AA247" s="343"/>
      <c r="AB247" s="343"/>
    </row>
    <row r="248" spans="1:30" ht="21" customHeight="1" x14ac:dyDescent="0.15">
      <c r="A248" s="152" t="s">
        <v>180</v>
      </c>
      <c r="B248" s="61"/>
      <c r="C248" s="282"/>
      <c r="D248" s="219"/>
      <c r="E248" s="127" t="s">
        <v>38</v>
      </c>
      <c r="F248" s="132"/>
      <c r="G248" s="127" t="s">
        <v>83</v>
      </c>
      <c r="H248" s="132"/>
      <c r="I248" s="127" t="s">
        <v>45</v>
      </c>
      <c r="J248" s="352" t="s">
        <v>182</v>
      </c>
      <c r="K248" s="341"/>
      <c r="L248" s="353"/>
      <c r="M248" s="134"/>
      <c r="N248" s="155" t="s">
        <v>183</v>
      </c>
      <c r="O248" s="134"/>
      <c r="P248" s="155" t="s">
        <v>179</v>
      </c>
      <c r="Q248" s="93" t="s">
        <v>184</v>
      </c>
      <c r="R248" s="352" t="s">
        <v>185</v>
      </c>
      <c r="S248" s="341"/>
      <c r="T248" s="353"/>
      <c r="U248" s="134"/>
      <c r="V248" s="155" t="s">
        <v>183</v>
      </c>
      <c r="W248" s="134"/>
      <c r="X248" s="155" t="s">
        <v>179</v>
      </c>
      <c r="Y248" s="62"/>
      <c r="Z248" s="62"/>
      <c r="AA248" s="62"/>
      <c r="AB248" s="62"/>
    </row>
    <row r="249" spans="1:30" ht="21" customHeight="1" x14ac:dyDescent="0.15">
      <c r="A249" s="152" t="s">
        <v>181</v>
      </c>
      <c r="B249" s="61"/>
      <c r="C249" s="354"/>
      <c r="D249" s="355"/>
      <c r="E249" s="107" t="s">
        <v>38</v>
      </c>
      <c r="F249" s="133"/>
      <c r="G249" s="107" t="s">
        <v>83</v>
      </c>
      <c r="H249" s="133"/>
      <c r="I249" s="107" t="s">
        <v>45</v>
      </c>
      <c r="J249" s="356" t="s">
        <v>182</v>
      </c>
      <c r="K249" s="339"/>
      <c r="L249" s="357"/>
      <c r="M249" s="135"/>
      <c r="N249" s="156" t="s">
        <v>183</v>
      </c>
      <c r="O249" s="135"/>
      <c r="P249" s="156" t="s">
        <v>179</v>
      </c>
      <c r="Q249" s="106" t="s">
        <v>184</v>
      </c>
      <c r="R249" s="356" t="s">
        <v>185</v>
      </c>
      <c r="S249" s="339"/>
      <c r="T249" s="357"/>
      <c r="U249" s="135"/>
      <c r="V249" s="156" t="s">
        <v>183</v>
      </c>
      <c r="W249" s="135"/>
      <c r="X249" s="156" t="s">
        <v>179</v>
      </c>
      <c r="Y249" s="62"/>
      <c r="Z249" s="62"/>
      <c r="AA249" s="62"/>
      <c r="AB249" s="62"/>
    </row>
    <row r="250" spans="1:30" ht="21" customHeight="1" x14ac:dyDescent="0.15">
      <c r="A250" s="152" t="s">
        <v>186</v>
      </c>
      <c r="B250" s="61"/>
      <c r="C250" s="342"/>
      <c r="D250" s="343"/>
      <c r="E250" s="343"/>
      <c r="F250" s="343"/>
      <c r="G250" s="343"/>
      <c r="H250" s="343"/>
      <c r="I250" s="343"/>
      <c r="J250" s="343"/>
      <c r="K250" s="343"/>
      <c r="L250" s="343"/>
      <c r="M250" s="343"/>
      <c r="N250" s="343"/>
      <c r="O250" s="343"/>
      <c r="P250" s="343"/>
      <c r="Q250" s="343"/>
      <c r="R250" s="343"/>
      <c r="S250" s="343"/>
      <c r="T250" s="343"/>
      <c r="U250" s="343"/>
      <c r="V250" s="343"/>
      <c r="W250" s="343"/>
      <c r="X250" s="343"/>
      <c r="Y250" s="343"/>
      <c r="Z250" s="343"/>
      <c r="AA250" s="343"/>
      <c r="AB250" s="343"/>
      <c r="AC250" s="344"/>
      <c r="AD250" s="344"/>
    </row>
    <row r="251" spans="1:30" ht="21" customHeight="1" x14ac:dyDescent="0.15">
      <c r="A251" s="152" t="s">
        <v>174</v>
      </c>
      <c r="B251" s="61"/>
      <c r="C251" s="345"/>
      <c r="D251" s="346"/>
      <c r="E251" s="346"/>
      <c r="F251" s="346"/>
      <c r="G251" s="346"/>
      <c r="H251" s="346"/>
      <c r="I251" s="346"/>
      <c r="J251" s="347"/>
      <c r="K251" s="348" t="s">
        <v>175</v>
      </c>
      <c r="L251" s="348"/>
      <c r="M251" s="348"/>
      <c r="N251" s="348"/>
      <c r="O251" s="348"/>
      <c r="P251" s="136" t="s">
        <v>239</v>
      </c>
      <c r="Q251" s="349" t="s">
        <v>176</v>
      </c>
      <c r="R251" s="350"/>
      <c r="S251" s="136" t="s">
        <v>239</v>
      </c>
      <c r="T251" s="349" t="s">
        <v>177</v>
      </c>
      <c r="U251" s="350"/>
      <c r="V251" s="136" t="s">
        <v>239</v>
      </c>
      <c r="W251" s="351" t="s">
        <v>178</v>
      </c>
      <c r="X251" s="351"/>
      <c r="Y251" s="349" t="s">
        <v>206</v>
      </c>
      <c r="Z251" s="221"/>
      <c r="AA251" s="221"/>
      <c r="AB251" s="212">
        <v>30</v>
      </c>
      <c r="AC251" s="212"/>
      <c r="AD251" s="4" t="s">
        <v>179</v>
      </c>
    </row>
    <row r="252" spans="1:30" ht="21" customHeight="1" x14ac:dyDescent="0.15">
      <c r="A252" s="98" t="s">
        <v>90</v>
      </c>
      <c r="B252" s="99"/>
      <c r="C252" s="338" t="s">
        <v>189</v>
      </c>
      <c r="D252" s="339"/>
      <c r="E252" s="339"/>
      <c r="F252" s="339"/>
      <c r="G252" s="339"/>
      <c r="H252" s="339"/>
      <c r="I252" s="339"/>
      <c r="J252" s="339"/>
      <c r="K252" s="339"/>
      <c r="L252" s="339"/>
      <c r="M252" s="339"/>
      <c r="N252" s="339"/>
      <c r="O252" s="339"/>
      <c r="P252" s="339"/>
      <c r="Q252" s="339"/>
      <c r="R252" s="339"/>
      <c r="S252" s="339"/>
      <c r="T252" s="339"/>
      <c r="U252" s="339"/>
      <c r="V252" s="339"/>
      <c r="W252" s="339"/>
      <c r="X252" s="339"/>
      <c r="Y252" s="339"/>
      <c r="Z252" s="339"/>
      <c r="AA252" s="339"/>
      <c r="AB252" s="339"/>
      <c r="AC252" s="90"/>
      <c r="AD252" s="91"/>
    </row>
    <row r="253" spans="1:30" ht="21" customHeight="1" x14ac:dyDescent="0.15">
      <c r="A253" s="102"/>
      <c r="B253" s="103"/>
      <c r="C253" s="104"/>
      <c r="D253" s="137" t="s">
        <v>239</v>
      </c>
      <c r="E253" s="150" t="s">
        <v>187</v>
      </c>
      <c r="F253" s="150"/>
      <c r="G253" s="150"/>
      <c r="H253" s="150"/>
      <c r="I253" s="150"/>
      <c r="J253" s="150"/>
      <c r="K253" s="150"/>
      <c r="L253" s="137" t="s">
        <v>239</v>
      </c>
      <c r="M253" s="150" t="s">
        <v>188</v>
      </c>
      <c r="N253" s="17"/>
      <c r="O253" s="17"/>
      <c r="P253" s="150"/>
      <c r="Q253" s="150"/>
      <c r="R253" s="150"/>
      <c r="S253" s="150"/>
      <c r="T253" s="150"/>
      <c r="U253" s="150"/>
      <c r="V253" s="150"/>
      <c r="W253" s="150"/>
      <c r="X253" s="150"/>
      <c r="Y253" s="150"/>
      <c r="Z253" s="150"/>
      <c r="AA253" s="150"/>
      <c r="AB253" s="150"/>
      <c r="AC253" s="17"/>
      <c r="AD253" s="105"/>
    </row>
    <row r="254" spans="1:30" ht="21" customHeight="1" x14ac:dyDescent="0.15">
      <c r="A254" s="98" t="s">
        <v>91</v>
      </c>
      <c r="B254" s="99"/>
      <c r="C254" s="338" t="s">
        <v>190</v>
      </c>
      <c r="D254" s="339"/>
      <c r="E254" s="339"/>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90"/>
      <c r="AD254" s="91"/>
    </row>
    <row r="255" spans="1:30" ht="21" customHeight="1" x14ac:dyDescent="0.15">
      <c r="A255" s="102"/>
      <c r="B255" s="103"/>
      <c r="C255" s="104"/>
      <c r="D255" s="137" t="s">
        <v>239</v>
      </c>
      <c r="E255" s="341" t="s">
        <v>93</v>
      </c>
      <c r="F255" s="341"/>
      <c r="G255" s="341"/>
      <c r="H255" s="137" t="s">
        <v>239</v>
      </c>
      <c r="I255" s="341" t="s">
        <v>92</v>
      </c>
      <c r="J255" s="341"/>
      <c r="K255" s="341"/>
      <c r="L255" s="341"/>
      <c r="M255" s="341"/>
      <c r="N255" s="137" t="s">
        <v>239</v>
      </c>
      <c r="O255" s="341" t="s">
        <v>94</v>
      </c>
      <c r="P255" s="341"/>
      <c r="Q255" s="341"/>
      <c r="R255" s="341"/>
      <c r="S255" s="341"/>
      <c r="T255" s="137" t="s">
        <v>239</v>
      </c>
      <c r="U255" s="341" t="s">
        <v>95</v>
      </c>
      <c r="V255" s="341"/>
      <c r="W255" s="341"/>
      <c r="X255" s="341"/>
      <c r="Y255" s="341"/>
      <c r="Z255" s="150"/>
      <c r="AA255" s="150"/>
      <c r="AB255" s="150"/>
      <c r="AC255" s="17"/>
      <c r="AD255" s="105"/>
    </row>
    <row r="256" spans="1:30" ht="21" customHeight="1" x14ac:dyDescent="0.15">
      <c r="A256" s="98" t="s">
        <v>96</v>
      </c>
      <c r="B256" s="99"/>
      <c r="C256" s="148" t="s">
        <v>191</v>
      </c>
      <c r="D256" s="148"/>
      <c r="E256" s="149"/>
      <c r="F256" s="149"/>
      <c r="G256" s="149"/>
      <c r="H256" s="149"/>
      <c r="I256" s="149"/>
      <c r="J256" s="149"/>
      <c r="K256" s="149"/>
      <c r="L256" s="149"/>
      <c r="M256" s="149"/>
      <c r="N256" s="149"/>
      <c r="O256" s="149"/>
      <c r="P256" s="149"/>
      <c r="Q256" s="149"/>
      <c r="R256" s="138" t="s">
        <v>239</v>
      </c>
      <c r="S256" s="339" t="s">
        <v>97</v>
      </c>
      <c r="T256" s="339"/>
      <c r="U256" s="339"/>
      <c r="V256" s="339"/>
      <c r="W256" s="339"/>
      <c r="X256" s="138" t="s">
        <v>239</v>
      </c>
      <c r="Y256" s="339" t="s">
        <v>194</v>
      </c>
      <c r="Z256" s="339"/>
      <c r="AA256" s="339"/>
      <c r="AB256" s="339"/>
      <c r="AC256" s="90"/>
      <c r="AD256" s="91"/>
    </row>
    <row r="257" spans="1:30" ht="21" customHeight="1" x14ac:dyDescent="0.15">
      <c r="A257" s="100"/>
      <c r="B257" s="61"/>
      <c r="C257" s="88" t="s">
        <v>192</v>
      </c>
      <c r="D257" s="88"/>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5"/>
      <c r="AD257" s="101"/>
    </row>
    <row r="258" spans="1:30" ht="21" customHeight="1" x14ac:dyDescent="0.15">
      <c r="A258" s="100"/>
      <c r="B258" s="61"/>
      <c r="C258" s="88"/>
      <c r="D258" s="139" t="s">
        <v>239</v>
      </c>
      <c r="E258" s="334" t="s">
        <v>101</v>
      </c>
      <c r="F258" s="334"/>
      <c r="G258" s="334"/>
      <c r="H258" s="334"/>
      <c r="I258" s="334"/>
      <c r="J258" s="334"/>
      <c r="K258" s="334"/>
      <c r="L258" s="334"/>
      <c r="M258" s="334"/>
      <c r="N258" s="334"/>
      <c r="O258" s="139" t="s">
        <v>239</v>
      </c>
      <c r="P258" s="334" t="s">
        <v>98</v>
      </c>
      <c r="Q258" s="334"/>
      <c r="R258" s="334"/>
      <c r="S258" s="334"/>
      <c r="T258" s="139" t="s">
        <v>239</v>
      </c>
      <c r="U258" s="334" t="s">
        <v>99</v>
      </c>
      <c r="V258" s="334"/>
      <c r="W258" s="334"/>
      <c r="X258" s="334"/>
      <c r="Y258" s="334"/>
      <c r="Z258" s="157"/>
      <c r="AA258" s="157"/>
      <c r="AB258" s="157"/>
      <c r="AC258" s="5"/>
      <c r="AD258" s="101"/>
    </row>
    <row r="259" spans="1:30" ht="21" customHeight="1" x14ac:dyDescent="0.15">
      <c r="A259" s="102"/>
      <c r="B259" s="103"/>
      <c r="C259" s="104"/>
      <c r="D259" s="137" t="s">
        <v>239</v>
      </c>
      <c r="E259" s="341" t="s">
        <v>100</v>
      </c>
      <c r="F259" s="341"/>
      <c r="G259" s="341"/>
      <c r="H259" s="341"/>
      <c r="I259" s="341"/>
      <c r="J259" s="150"/>
      <c r="K259" s="150"/>
      <c r="L259" s="150"/>
      <c r="M259" s="150"/>
      <c r="N259" s="150"/>
      <c r="O259" s="150"/>
      <c r="P259" s="150"/>
      <c r="Q259" s="150"/>
      <c r="R259" s="150"/>
      <c r="S259" s="150"/>
      <c r="T259" s="150"/>
      <c r="U259" s="150"/>
      <c r="V259" s="150"/>
      <c r="W259" s="150"/>
      <c r="X259" s="150"/>
      <c r="Y259" s="150"/>
      <c r="Z259" s="150"/>
      <c r="AA259" s="150"/>
      <c r="AB259" s="150"/>
      <c r="AC259" s="17"/>
      <c r="AD259" s="105"/>
    </row>
    <row r="260" spans="1:30" ht="21" customHeight="1" x14ac:dyDescent="0.15">
      <c r="A260" s="98" t="s">
        <v>102</v>
      </c>
      <c r="B260" s="99"/>
      <c r="C260" s="338" t="s">
        <v>193</v>
      </c>
      <c r="D260" s="339"/>
      <c r="E260" s="339"/>
      <c r="F260" s="339"/>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39"/>
      <c r="AC260" s="90"/>
      <c r="AD260" s="91"/>
    </row>
    <row r="261" spans="1:30" ht="21" customHeight="1" x14ac:dyDescent="0.15">
      <c r="A261" s="100" t="s">
        <v>103</v>
      </c>
      <c r="B261" s="61"/>
      <c r="C261" s="88"/>
      <c r="D261" s="139" t="s">
        <v>239</v>
      </c>
      <c r="E261" s="334" t="s">
        <v>104</v>
      </c>
      <c r="F261" s="334"/>
      <c r="G261" s="334"/>
      <c r="H261" s="139" t="s">
        <v>89</v>
      </c>
      <c r="I261" s="334" t="s">
        <v>105</v>
      </c>
      <c r="J261" s="334"/>
      <c r="K261" s="139" t="s">
        <v>239</v>
      </c>
      <c r="L261" s="334" t="s">
        <v>106</v>
      </c>
      <c r="M261" s="334"/>
      <c r="N261" s="334"/>
      <c r="O261" s="139" t="s">
        <v>89</v>
      </c>
      <c r="P261" s="334" t="s">
        <v>195</v>
      </c>
      <c r="Q261" s="334"/>
      <c r="R261" s="334"/>
      <c r="S261" s="334"/>
      <c r="T261" s="334"/>
      <c r="U261" s="334"/>
      <c r="V261" s="139" t="s">
        <v>89</v>
      </c>
      <c r="W261" s="334" t="s">
        <v>196</v>
      </c>
      <c r="X261" s="340"/>
      <c r="Y261" s="340"/>
      <c r="Z261" s="157"/>
      <c r="AA261" s="157"/>
      <c r="AB261" s="157"/>
      <c r="AC261" s="5"/>
      <c r="AD261" s="101"/>
    </row>
    <row r="262" spans="1:30" ht="21" customHeight="1" x14ac:dyDescent="0.15">
      <c r="A262" s="100"/>
      <c r="B262" s="61"/>
      <c r="C262" s="88"/>
      <c r="D262" s="139" t="s">
        <v>89</v>
      </c>
      <c r="E262" s="334" t="s">
        <v>108</v>
      </c>
      <c r="F262" s="334"/>
      <c r="G262" s="334"/>
      <c r="H262" s="334"/>
      <c r="I262" s="139" t="s">
        <v>89</v>
      </c>
      <c r="J262" s="334" t="s">
        <v>197</v>
      </c>
      <c r="K262" s="334"/>
      <c r="L262" s="334"/>
      <c r="M262" s="157"/>
      <c r="N262" s="157"/>
      <c r="O262" s="157"/>
      <c r="P262" s="157"/>
      <c r="Q262" s="157"/>
      <c r="R262" s="157"/>
      <c r="S262" s="157"/>
      <c r="T262" s="157"/>
      <c r="U262" s="157"/>
      <c r="V262" s="157"/>
      <c r="W262" s="157"/>
      <c r="X262" s="157"/>
      <c r="Y262" s="157"/>
      <c r="Z262" s="157"/>
      <c r="AA262" s="157"/>
      <c r="AB262" s="157"/>
      <c r="AC262" s="5"/>
      <c r="AD262" s="101"/>
    </row>
    <row r="263" spans="1:30" ht="21" customHeight="1" x14ac:dyDescent="0.15">
      <c r="A263" s="100" t="s">
        <v>109</v>
      </c>
      <c r="B263" s="61"/>
      <c r="C263" s="88"/>
      <c r="D263" s="139" t="s">
        <v>89</v>
      </c>
      <c r="E263" s="157" t="s">
        <v>110</v>
      </c>
      <c r="F263" s="157"/>
      <c r="G263" s="157"/>
      <c r="H263" s="157"/>
      <c r="I263" s="157"/>
      <c r="J263" s="139" t="s">
        <v>89</v>
      </c>
      <c r="K263" s="157" t="s">
        <v>111</v>
      </c>
      <c r="L263" s="157"/>
      <c r="M263" s="157"/>
      <c r="N263" s="139" t="s">
        <v>89</v>
      </c>
      <c r="O263" s="157" t="s">
        <v>112</v>
      </c>
      <c r="P263" s="157"/>
      <c r="Q263" s="157"/>
      <c r="R263" s="157"/>
      <c r="S263" s="157"/>
      <c r="T263" s="157"/>
      <c r="U263" s="157"/>
      <c r="V263" s="157"/>
      <c r="W263" s="157"/>
      <c r="X263" s="157"/>
      <c r="Y263" s="157"/>
      <c r="Z263" s="157"/>
      <c r="AA263" s="157"/>
      <c r="AB263" s="157"/>
      <c r="AC263" s="5"/>
      <c r="AD263" s="101"/>
    </row>
    <row r="264" spans="1:30" ht="21" customHeight="1" x14ac:dyDescent="0.15">
      <c r="A264" s="100" t="s">
        <v>114</v>
      </c>
      <c r="B264" s="61"/>
      <c r="C264" s="88"/>
      <c r="D264" s="139" t="s">
        <v>89</v>
      </c>
      <c r="E264" s="157" t="s">
        <v>115</v>
      </c>
      <c r="F264" s="157"/>
      <c r="G264" s="157"/>
      <c r="H264" s="157"/>
      <c r="I264" s="157"/>
      <c r="J264" s="139" t="s">
        <v>89</v>
      </c>
      <c r="K264" s="157" t="s">
        <v>116</v>
      </c>
      <c r="L264" s="157"/>
      <c r="M264" s="157"/>
      <c r="N264" s="139" t="s">
        <v>89</v>
      </c>
      <c r="O264" s="157" t="s">
        <v>117</v>
      </c>
      <c r="P264" s="157"/>
      <c r="Q264" s="157"/>
      <c r="R264" s="157"/>
      <c r="S264" s="157"/>
      <c r="T264" s="157"/>
      <c r="U264" s="157"/>
      <c r="V264" s="157"/>
      <c r="W264" s="157"/>
      <c r="X264" s="157"/>
      <c r="Y264" s="157"/>
      <c r="Z264" s="157"/>
      <c r="AA264" s="157"/>
      <c r="AB264" s="157"/>
      <c r="AC264" s="5"/>
      <c r="AD264" s="101"/>
    </row>
    <row r="265" spans="1:30" ht="21" customHeight="1" x14ac:dyDescent="0.15">
      <c r="A265" s="100" t="s">
        <v>113</v>
      </c>
      <c r="B265" s="61"/>
      <c r="C265" s="88"/>
      <c r="D265" s="139" t="s">
        <v>89</v>
      </c>
      <c r="E265" s="157" t="s">
        <v>118</v>
      </c>
      <c r="F265" s="157"/>
      <c r="G265" s="157"/>
      <c r="H265" s="157"/>
      <c r="I265" s="157"/>
      <c r="J265" s="139" t="s">
        <v>89</v>
      </c>
      <c r="K265" s="157" t="s">
        <v>119</v>
      </c>
      <c r="L265" s="157"/>
      <c r="M265" s="157"/>
      <c r="N265" s="157"/>
      <c r="O265" s="139" t="s">
        <v>89</v>
      </c>
      <c r="P265" s="157" t="s">
        <v>120</v>
      </c>
      <c r="Q265" s="157"/>
      <c r="R265" s="157"/>
      <c r="S265" s="157"/>
      <c r="T265" s="157"/>
      <c r="U265" s="157"/>
      <c r="V265" s="157"/>
      <c r="W265" s="157"/>
      <c r="X265" s="139" t="s">
        <v>89</v>
      </c>
      <c r="Y265" s="157" t="s">
        <v>121</v>
      </c>
      <c r="Z265" s="157"/>
      <c r="AA265" s="157"/>
      <c r="AB265" s="157"/>
      <c r="AC265" s="5"/>
      <c r="AD265" s="101"/>
    </row>
    <row r="266" spans="1:30" ht="21" customHeight="1" x14ac:dyDescent="0.15">
      <c r="A266" s="102"/>
      <c r="B266" s="103"/>
      <c r="C266" s="104"/>
      <c r="D266" s="137" t="s">
        <v>89</v>
      </c>
      <c r="E266" s="150" t="s">
        <v>122</v>
      </c>
      <c r="F266" s="150"/>
      <c r="G266" s="150"/>
      <c r="H266" s="150"/>
      <c r="I266" s="150"/>
      <c r="J266" s="137" t="s">
        <v>89</v>
      </c>
      <c r="K266" s="150" t="s">
        <v>107</v>
      </c>
      <c r="L266" s="150"/>
      <c r="M266" s="150"/>
      <c r="N266" s="137" t="s">
        <v>89</v>
      </c>
      <c r="O266" s="150" t="s">
        <v>123</v>
      </c>
      <c r="P266" s="150"/>
      <c r="Q266" s="137" t="s">
        <v>89</v>
      </c>
      <c r="R266" s="150" t="s">
        <v>112</v>
      </c>
      <c r="S266" s="150"/>
      <c r="T266" s="150"/>
      <c r="U266" s="150"/>
      <c r="V266" s="150"/>
      <c r="W266" s="150"/>
      <c r="X266" s="150"/>
      <c r="Y266" s="150"/>
      <c r="Z266" s="150"/>
      <c r="AA266" s="150"/>
      <c r="AB266" s="150"/>
      <c r="AC266" s="17"/>
      <c r="AD266" s="105"/>
    </row>
    <row r="267" spans="1:30" ht="21" customHeight="1" x14ac:dyDescent="0.15">
      <c r="A267" s="108" t="s">
        <v>202</v>
      </c>
      <c r="B267" s="61"/>
      <c r="C267" s="335"/>
      <c r="D267" s="336"/>
      <c r="E267" s="336"/>
      <c r="F267" s="336"/>
      <c r="G267" s="336"/>
      <c r="H267" s="336"/>
      <c r="I267" s="336"/>
      <c r="J267" s="336"/>
      <c r="K267" s="336"/>
      <c r="L267" s="336"/>
      <c r="M267" s="336"/>
      <c r="N267" s="336"/>
      <c r="O267" s="336"/>
      <c r="P267" s="336"/>
      <c r="Q267" s="336"/>
      <c r="R267" s="336"/>
      <c r="S267" s="336"/>
      <c r="T267" s="336"/>
      <c r="U267" s="336"/>
      <c r="V267" s="336"/>
      <c r="W267" s="336"/>
      <c r="X267" s="336"/>
      <c r="Y267" s="336"/>
      <c r="Z267" s="336"/>
      <c r="AA267" s="336"/>
      <c r="AB267" s="336"/>
      <c r="AC267" s="336"/>
      <c r="AD267" s="336"/>
    </row>
    <row r="268" spans="1:30" ht="21" customHeight="1" x14ac:dyDescent="0.15">
      <c r="A268" s="151" t="s">
        <v>211</v>
      </c>
      <c r="B268" s="61"/>
      <c r="C268" s="291"/>
      <c r="D268" s="291"/>
      <c r="E268" s="291"/>
      <c r="F268" s="291"/>
      <c r="G268" s="291"/>
      <c r="H268" s="291"/>
      <c r="I268" s="291"/>
      <c r="J268" s="291"/>
      <c r="K268" s="291"/>
      <c r="L268" s="291"/>
      <c r="M268" s="291"/>
      <c r="N268" s="291"/>
      <c r="O268" s="291"/>
      <c r="P268" s="291"/>
      <c r="Q268" s="291"/>
      <c r="R268" s="291"/>
      <c r="S268" s="291"/>
      <c r="T268" s="291"/>
      <c r="U268" s="291"/>
      <c r="V268" s="291"/>
      <c r="W268" s="291"/>
      <c r="X268" s="291"/>
      <c r="Y268" s="291"/>
      <c r="Z268" s="291"/>
      <c r="AA268" s="291"/>
      <c r="AB268" s="291"/>
      <c r="AC268" s="291"/>
      <c r="AD268" s="291"/>
    </row>
    <row r="269" spans="1:30" ht="21" customHeight="1" x14ac:dyDescent="0.15">
      <c r="A269" s="153" t="s">
        <v>124</v>
      </c>
      <c r="B269" s="61"/>
      <c r="C269" s="337"/>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291"/>
      <c r="Z269" s="291"/>
      <c r="AA269" s="291"/>
      <c r="AB269" s="291"/>
      <c r="AC269" s="291"/>
      <c r="AD269" s="291"/>
    </row>
    <row r="270" spans="1:30" ht="21" customHeight="1" x14ac:dyDescent="0.15">
      <c r="A270" s="151" t="s">
        <v>212</v>
      </c>
      <c r="B270" s="61"/>
      <c r="C270" s="291"/>
      <c r="D270" s="291"/>
      <c r="E270" s="291"/>
      <c r="F270" s="291"/>
      <c r="G270" s="291"/>
      <c r="H270" s="291"/>
      <c r="I270" s="291"/>
      <c r="J270" s="291"/>
      <c r="K270" s="291"/>
      <c r="L270" s="291"/>
      <c r="M270" s="291"/>
      <c r="N270" s="291"/>
      <c r="O270" s="291"/>
      <c r="P270" s="291"/>
      <c r="Q270" s="291"/>
      <c r="R270" s="291"/>
      <c r="S270" s="291"/>
      <c r="T270" s="291"/>
      <c r="U270" s="291"/>
      <c r="V270" s="291"/>
      <c r="W270" s="291"/>
      <c r="X270" s="291"/>
      <c r="Y270" s="291"/>
      <c r="Z270" s="291"/>
      <c r="AA270" s="291"/>
      <c r="AB270" s="291"/>
      <c r="AC270" s="291"/>
      <c r="AD270" s="291"/>
    </row>
    <row r="271" spans="1:30" ht="13.15" customHeight="1" x14ac:dyDescent="0.15">
      <c r="A271" s="158"/>
      <c r="B271" s="158"/>
      <c r="C271" s="158"/>
      <c r="D271" s="158"/>
      <c r="E271" s="158"/>
      <c r="F271" s="158"/>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8"/>
    </row>
    <row r="272" spans="1:30" ht="7.9" customHeight="1" x14ac:dyDescent="0.15">
      <c r="A272" s="6"/>
    </row>
    <row r="273" ht="9" customHeight="1" x14ac:dyDescent="0.15"/>
  </sheetData>
  <sheetProtection sheet="1" objects="1" scenarios="1"/>
  <mergeCells count="423">
    <mergeCell ref="U1:V1"/>
    <mergeCell ref="X1:Y1"/>
    <mergeCell ref="C5:D5"/>
    <mergeCell ref="J5:L5"/>
    <mergeCell ref="R5:T5"/>
    <mergeCell ref="C6:D6"/>
    <mergeCell ref="J6:L6"/>
    <mergeCell ref="R6:T6"/>
    <mergeCell ref="A2:D2"/>
    <mergeCell ref="A3:D3"/>
    <mergeCell ref="E3:H3"/>
    <mergeCell ref="I3:K3"/>
    <mergeCell ref="R3:V3"/>
    <mergeCell ref="C4:AB4"/>
    <mergeCell ref="C9:AB9"/>
    <mergeCell ref="C11:AB11"/>
    <mergeCell ref="E12:G12"/>
    <mergeCell ref="I12:M12"/>
    <mergeCell ref="O12:S12"/>
    <mergeCell ref="U12:Y12"/>
    <mergeCell ref="C7:AD7"/>
    <mergeCell ref="C8:J8"/>
    <mergeCell ref="K8:O8"/>
    <mergeCell ref="Q8:R8"/>
    <mergeCell ref="T8:U8"/>
    <mergeCell ref="W8:X8"/>
    <mergeCell ref="Y8:AA8"/>
    <mergeCell ref="AB8:AC8"/>
    <mergeCell ref="C17:AB17"/>
    <mergeCell ref="E18:G18"/>
    <mergeCell ref="I18:J18"/>
    <mergeCell ref="L18:N18"/>
    <mergeCell ref="P18:U18"/>
    <mergeCell ref="W18:Y18"/>
    <mergeCell ref="S13:W13"/>
    <mergeCell ref="Y13:AB13"/>
    <mergeCell ref="E15:N15"/>
    <mergeCell ref="P15:S15"/>
    <mergeCell ref="U15:Y15"/>
    <mergeCell ref="E16:I16"/>
    <mergeCell ref="C31:AB31"/>
    <mergeCell ref="C32:D32"/>
    <mergeCell ref="J32:L32"/>
    <mergeCell ref="R32:T32"/>
    <mergeCell ref="C33:D33"/>
    <mergeCell ref="J33:L33"/>
    <mergeCell ref="R33:T33"/>
    <mergeCell ref="E19:H19"/>
    <mergeCell ref="J19:L19"/>
    <mergeCell ref="C24:AD25"/>
    <mergeCell ref="C26:AD27"/>
    <mergeCell ref="A29:D29"/>
    <mergeCell ref="A30:D30"/>
    <mergeCell ref="E30:H30"/>
    <mergeCell ref="I30:K30"/>
    <mergeCell ref="R30:V30"/>
    <mergeCell ref="C36:AB36"/>
    <mergeCell ref="C38:AB38"/>
    <mergeCell ref="E39:G39"/>
    <mergeCell ref="I39:M39"/>
    <mergeCell ref="O39:S39"/>
    <mergeCell ref="U39:Y39"/>
    <mergeCell ref="C34:AD34"/>
    <mergeCell ref="C35:J35"/>
    <mergeCell ref="K35:O35"/>
    <mergeCell ref="Q35:R35"/>
    <mergeCell ref="T35:U35"/>
    <mergeCell ref="W35:X35"/>
    <mergeCell ref="Y35:AA35"/>
    <mergeCell ref="AB35:AC35"/>
    <mergeCell ref="C44:AB44"/>
    <mergeCell ref="E45:G45"/>
    <mergeCell ref="I45:J45"/>
    <mergeCell ref="L45:N45"/>
    <mergeCell ref="P45:U45"/>
    <mergeCell ref="W45:Y45"/>
    <mergeCell ref="S40:W40"/>
    <mergeCell ref="Y40:AB40"/>
    <mergeCell ref="E42:N42"/>
    <mergeCell ref="P42:S42"/>
    <mergeCell ref="U42:Y42"/>
    <mergeCell ref="E43:I43"/>
    <mergeCell ref="C58:AB58"/>
    <mergeCell ref="C59:D59"/>
    <mergeCell ref="J59:L59"/>
    <mergeCell ref="R59:T59"/>
    <mergeCell ref="C60:D60"/>
    <mergeCell ref="J60:L60"/>
    <mergeCell ref="R60:T60"/>
    <mergeCell ref="E46:H46"/>
    <mergeCell ref="J46:L46"/>
    <mergeCell ref="C51:AD52"/>
    <mergeCell ref="C53:AD54"/>
    <mergeCell ref="A56:D56"/>
    <mergeCell ref="A57:D57"/>
    <mergeCell ref="E57:H57"/>
    <mergeCell ref="I57:K57"/>
    <mergeCell ref="R57:V57"/>
    <mergeCell ref="C63:AB63"/>
    <mergeCell ref="C65:AB65"/>
    <mergeCell ref="E66:G66"/>
    <mergeCell ref="I66:M66"/>
    <mergeCell ref="O66:S66"/>
    <mergeCell ref="U66:Y66"/>
    <mergeCell ref="C61:AD61"/>
    <mergeCell ref="C62:J62"/>
    <mergeCell ref="K62:O62"/>
    <mergeCell ref="Q62:R62"/>
    <mergeCell ref="T62:U62"/>
    <mergeCell ref="W62:X62"/>
    <mergeCell ref="Y62:AA62"/>
    <mergeCell ref="AB62:AC62"/>
    <mergeCell ref="C71:AB71"/>
    <mergeCell ref="E72:G72"/>
    <mergeCell ref="I72:J72"/>
    <mergeCell ref="L72:N72"/>
    <mergeCell ref="P72:U72"/>
    <mergeCell ref="W72:Y72"/>
    <mergeCell ref="S67:W67"/>
    <mergeCell ref="Y67:AB67"/>
    <mergeCell ref="E69:N69"/>
    <mergeCell ref="P69:S69"/>
    <mergeCell ref="U69:Y69"/>
    <mergeCell ref="E70:I70"/>
    <mergeCell ref="C85:AB85"/>
    <mergeCell ref="C86:D86"/>
    <mergeCell ref="J86:L86"/>
    <mergeCell ref="R86:T86"/>
    <mergeCell ref="C87:D87"/>
    <mergeCell ref="J87:L87"/>
    <mergeCell ref="R87:T87"/>
    <mergeCell ref="E73:H73"/>
    <mergeCell ref="J73:L73"/>
    <mergeCell ref="C78:AD79"/>
    <mergeCell ref="C80:AD81"/>
    <mergeCell ref="A83:D83"/>
    <mergeCell ref="A84:D84"/>
    <mergeCell ref="E84:H84"/>
    <mergeCell ref="I84:K84"/>
    <mergeCell ref="R84:V84"/>
    <mergeCell ref="C90:AB90"/>
    <mergeCell ref="C92:AB92"/>
    <mergeCell ref="E93:G93"/>
    <mergeCell ref="I93:M93"/>
    <mergeCell ref="O93:S93"/>
    <mergeCell ref="U93:Y93"/>
    <mergeCell ref="C88:AD88"/>
    <mergeCell ref="C89:J89"/>
    <mergeCell ref="K89:O89"/>
    <mergeCell ref="Q89:R89"/>
    <mergeCell ref="T89:U89"/>
    <mergeCell ref="W89:X89"/>
    <mergeCell ref="Y89:AA89"/>
    <mergeCell ref="AB89:AC89"/>
    <mergeCell ref="C98:AB98"/>
    <mergeCell ref="E99:G99"/>
    <mergeCell ref="I99:J99"/>
    <mergeCell ref="L99:N99"/>
    <mergeCell ref="P99:U99"/>
    <mergeCell ref="W99:Y99"/>
    <mergeCell ref="S94:W94"/>
    <mergeCell ref="Y94:AB94"/>
    <mergeCell ref="E96:N96"/>
    <mergeCell ref="P96:S96"/>
    <mergeCell ref="U96:Y96"/>
    <mergeCell ref="E97:I97"/>
    <mergeCell ref="C112:AB112"/>
    <mergeCell ref="C113:D113"/>
    <mergeCell ref="J113:L113"/>
    <mergeCell ref="R113:T113"/>
    <mergeCell ref="C114:D114"/>
    <mergeCell ref="J114:L114"/>
    <mergeCell ref="R114:T114"/>
    <mergeCell ref="E100:H100"/>
    <mergeCell ref="J100:L100"/>
    <mergeCell ref="C105:AD106"/>
    <mergeCell ref="C107:AD108"/>
    <mergeCell ref="A110:D110"/>
    <mergeCell ref="A111:D111"/>
    <mergeCell ref="E111:H111"/>
    <mergeCell ref="I111:K111"/>
    <mergeCell ref="R111:V111"/>
    <mergeCell ref="C117:AB117"/>
    <mergeCell ref="C119:AB119"/>
    <mergeCell ref="E120:G120"/>
    <mergeCell ref="I120:M120"/>
    <mergeCell ref="O120:S120"/>
    <mergeCell ref="U120:Y120"/>
    <mergeCell ref="C115:AD115"/>
    <mergeCell ref="C116:J116"/>
    <mergeCell ref="K116:O116"/>
    <mergeCell ref="Q116:R116"/>
    <mergeCell ref="T116:U116"/>
    <mergeCell ref="W116:X116"/>
    <mergeCell ref="Y116:AA116"/>
    <mergeCell ref="AB116:AC116"/>
    <mergeCell ref="C125:AB125"/>
    <mergeCell ref="E126:G126"/>
    <mergeCell ref="I126:J126"/>
    <mergeCell ref="L126:N126"/>
    <mergeCell ref="P126:U126"/>
    <mergeCell ref="W126:Y126"/>
    <mergeCell ref="S121:W121"/>
    <mergeCell ref="Y121:AB121"/>
    <mergeCell ref="E123:N123"/>
    <mergeCell ref="P123:S123"/>
    <mergeCell ref="U123:Y123"/>
    <mergeCell ref="E124:I124"/>
    <mergeCell ref="C139:AB139"/>
    <mergeCell ref="C140:D140"/>
    <mergeCell ref="J140:L140"/>
    <mergeCell ref="R140:T140"/>
    <mergeCell ref="C141:D141"/>
    <mergeCell ref="J141:L141"/>
    <mergeCell ref="R141:T141"/>
    <mergeCell ref="E127:H127"/>
    <mergeCell ref="J127:L127"/>
    <mergeCell ref="C132:AD133"/>
    <mergeCell ref="C134:AD135"/>
    <mergeCell ref="A137:D137"/>
    <mergeCell ref="A138:D138"/>
    <mergeCell ref="E138:H138"/>
    <mergeCell ref="I138:K138"/>
    <mergeCell ref="R138:V138"/>
    <mergeCell ref="C144:AB144"/>
    <mergeCell ref="C146:AB146"/>
    <mergeCell ref="E147:G147"/>
    <mergeCell ref="I147:M147"/>
    <mergeCell ref="O147:S147"/>
    <mergeCell ref="U147:Y147"/>
    <mergeCell ref="C142:AD142"/>
    <mergeCell ref="C143:J143"/>
    <mergeCell ref="K143:O143"/>
    <mergeCell ref="Q143:R143"/>
    <mergeCell ref="T143:U143"/>
    <mergeCell ref="W143:X143"/>
    <mergeCell ref="Y143:AA143"/>
    <mergeCell ref="AB143:AC143"/>
    <mergeCell ref="C152:AB152"/>
    <mergeCell ref="E153:G153"/>
    <mergeCell ref="I153:J153"/>
    <mergeCell ref="L153:N153"/>
    <mergeCell ref="P153:U153"/>
    <mergeCell ref="W153:Y153"/>
    <mergeCell ref="S148:W148"/>
    <mergeCell ref="Y148:AB148"/>
    <mergeCell ref="E150:N150"/>
    <mergeCell ref="P150:S150"/>
    <mergeCell ref="U150:Y150"/>
    <mergeCell ref="E151:I151"/>
    <mergeCell ref="C166:AB166"/>
    <mergeCell ref="C167:D167"/>
    <mergeCell ref="J167:L167"/>
    <mergeCell ref="R167:T167"/>
    <mergeCell ref="C168:D168"/>
    <mergeCell ref="J168:L168"/>
    <mergeCell ref="R168:T168"/>
    <mergeCell ref="E154:H154"/>
    <mergeCell ref="J154:L154"/>
    <mergeCell ref="C159:AD160"/>
    <mergeCell ref="C161:AD162"/>
    <mergeCell ref="A164:D164"/>
    <mergeCell ref="A165:D165"/>
    <mergeCell ref="E165:H165"/>
    <mergeCell ref="I165:K165"/>
    <mergeCell ref="R165:V165"/>
    <mergeCell ref="C171:AB171"/>
    <mergeCell ref="C173:AB173"/>
    <mergeCell ref="E174:G174"/>
    <mergeCell ref="I174:M174"/>
    <mergeCell ref="O174:S174"/>
    <mergeCell ref="U174:Y174"/>
    <mergeCell ref="C169:AD169"/>
    <mergeCell ref="C170:J170"/>
    <mergeCell ref="K170:O170"/>
    <mergeCell ref="Q170:R170"/>
    <mergeCell ref="T170:U170"/>
    <mergeCell ref="W170:X170"/>
    <mergeCell ref="Y170:AA170"/>
    <mergeCell ref="AB170:AC170"/>
    <mergeCell ref="C179:AB179"/>
    <mergeCell ref="E180:G180"/>
    <mergeCell ref="I180:J180"/>
    <mergeCell ref="L180:N180"/>
    <mergeCell ref="P180:U180"/>
    <mergeCell ref="W180:Y180"/>
    <mergeCell ref="S175:W175"/>
    <mergeCell ref="Y175:AB175"/>
    <mergeCell ref="E177:N177"/>
    <mergeCell ref="P177:S177"/>
    <mergeCell ref="U177:Y177"/>
    <mergeCell ref="E178:I178"/>
    <mergeCell ref="C193:AB193"/>
    <mergeCell ref="C194:D194"/>
    <mergeCell ref="J194:L194"/>
    <mergeCell ref="R194:T194"/>
    <mergeCell ref="C195:D195"/>
    <mergeCell ref="J195:L195"/>
    <mergeCell ref="R195:T195"/>
    <mergeCell ref="E181:H181"/>
    <mergeCell ref="J181:L181"/>
    <mergeCell ref="C186:AD187"/>
    <mergeCell ref="C188:AD189"/>
    <mergeCell ref="A191:D191"/>
    <mergeCell ref="A192:D192"/>
    <mergeCell ref="E192:H192"/>
    <mergeCell ref="I192:K192"/>
    <mergeCell ref="R192:V192"/>
    <mergeCell ref="C198:AB198"/>
    <mergeCell ref="C200:AB200"/>
    <mergeCell ref="E201:G201"/>
    <mergeCell ref="I201:M201"/>
    <mergeCell ref="O201:S201"/>
    <mergeCell ref="U201:Y201"/>
    <mergeCell ref="C196:AD196"/>
    <mergeCell ref="C197:J197"/>
    <mergeCell ref="K197:O197"/>
    <mergeCell ref="Q197:R197"/>
    <mergeCell ref="T197:U197"/>
    <mergeCell ref="W197:X197"/>
    <mergeCell ref="Y197:AA197"/>
    <mergeCell ref="AB197:AC197"/>
    <mergeCell ref="C206:AB206"/>
    <mergeCell ref="E207:G207"/>
    <mergeCell ref="I207:J207"/>
    <mergeCell ref="L207:N207"/>
    <mergeCell ref="P207:U207"/>
    <mergeCell ref="W207:Y207"/>
    <mergeCell ref="S202:W202"/>
    <mergeCell ref="Y202:AB202"/>
    <mergeCell ref="E204:N204"/>
    <mergeCell ref="P204:S204"/>
    <mergeCell ref="U204:Y204"/>
    <mergeCell ref="E205:I205"/>
    <mergeCell ref="C220:AB220"/>
    <mergeCell ref="C221:D221"/>
    <mergeCell ref="J221:L221"/>
    <mergeCell ref="R221:T221"/>
    <mergeCell ref="C222:D222"/>
    <mergeCell ref="J222:L222"/>
    <mergeCell ref="R222:T222"/>
    <mergeCell ref="E208:H208"/>
    <mergeCell ref="J208:L208"/>
    <mergeCell ref="C213:AD214"/>
    <mergeCell ref="C215:AD216"/>
    <mergeCell ref="A218:D218"/>
    <mergeCell ref="A219:D219"/>
    <mergeCell ref="E219:H219"/>
    <mergeCell ref="I219:K219"/>
    <mergeCell ref="R219:V219"/>
    <mergeCell ref="C225:AB225"/>
    <mergeCell ref="C227:AB227"/>
    <mergeCell ref="E228:G228"/>
    <mergeCell ref="I228:M228"/>
    <mergeCell ref="O228:S228"/>
    <mergeCell ref="U228:Y228"/>
    <mergeCell ref="C223:AD223"/>
    <mergeCell ref="C224:J224"/>
    <mergeCell ref="K224:O224"/>
    <mergeCell ref="Q224:R224"/>
    <mergeCell ref="T224:U224"/>
    <mergeCell ref="W224:X224"/>
    <mergeCell ref="Y224:AA224"/>
    <mergeCell ref="AB224:AC224"/>
    <mergeCell ref="C233:AB233"/>
    <mergeCell ref="E234:G234"/>
    <mergeCell ref="I234:J234"/>
    <mergeCell ref="L234:N234"/>
    <mergeCell ref="P234:U234"/>
    <mergeCell ref="W234:Y234"/>
    <mergeCell ref="S229:W229"/>
    <mergeCell ref="Y229:AB229"/>
    <mergeCell ref="E231:N231"/>
    <mergeCell ref="P231:S231"/>
    <mergeCell ref="U231:Y231"/>
    <mergeCell ref="E232:I232"/>
    <mergeCell ref="E235:H235"/>
    <mergeCell ref="J235:L235"/>
    <mergeCell ref="C240:AD241"/>
    <mergeCell ref="C242:AD243"/>
    <mergeCell ref="A245:D245"/>
    <mergeCell ref="A246:D246"/>
    <mergeCell ref="E246:H246"/>
    <mergeCell ref="I246:K246"/>
    <mergeCell ref="R246:V246"/>
    <mergeCell ref="C251:J251"/>
    <mergeCell ref="K251:O251"/>
    <mergeCell ref="Q251:R251"/>
    <mergeCell ref="T251:U251"/>
    <mergeCell ref="W251:X251"/>
    <mergeCell ref="Y251:AA251"/>
    <mergeCell ref="AB251:AC251"/>
    <mergeCell ref="C247:AB247"/>
    <mergeCell ref="C248:D248"/>
    <mergeCell ref="J248:L248"/>
    <mergeCell ref="R248:T248"/>
    <mergeCell ref="C249:D249"/>
    <mergeCell ref="J249:L249"/>
    <mergeCell ref="R249:T249"/>
    <mergeCell ref="E262:H262"/>
    <mergeCell ref="J262:L262"/>
    <mergeCell ref="C267:AD268"/>
    <mergeCell ref="C269:AD270"/>
    <mergeCell ref="A1:R1"/>
    <mergeCell ref="C260:AB260"/>
    <mergeCell ref="E261:G261"/>
    <mergeCell ref="I261:J261"/>
    <mergeCell ref="L261:N261"/>
    <mergeCell ref="P261:U261"/>
    <mergeCell ref="W261:Y261"/>
    <mergeCell ref="S256:W256"/>
    <mergeCell ref="Y256:AB256"/>
    <mergeCell ref="E258:N258"/>
    <mergeCell ref="P258:S258"/>
    <mergeCell ref="U258:Y258"/>
    <mergeCell ref="E259:I259"/>
    <mergeCell ref="C252:AB252"/>
    <mergeCell ref="C254:AB254"/>
    <mergeCell ref="E255:G255"/>
    <mergeCell ref="I255:M255"/>
    <mergeCell ref="O255:S255"/>
    <mergeCell ref="U255:Y255"/>
    <mergeCell ref="C250:AD250"/>
  </mergeCells>
  <phoneticPr fontId="1"/>
  <dataValidations count="8">
    <dataValidation type="whole" allowBlank="1" showInputMessage="1" showErrorMessage="1" sqref="O5:O6 W5:W6 O32:O33 W32:W33 O59:O60 W59:W60 O86:O87 W86:W87 O113:O114 W113:W114 O140:O141 W140:W141 O167:O168 W167:W168 O194:O195 W194:W195 O221:O222 W221:W222 O248:O249 W248:W249" xr:uid="{00000000-0002-0000-0300-000000000000}">
      <formula1>0</formula1>
      <formula2>59</formula2>
    </dataValidation>
    <dataValidation type="whole" allowBlank="1" showInputMessage="1" showErrorMessage="1" sqref="M5:M6 U5:U6 M32:M33 U32:U33 M59:M60 U59:U60 M86:M87 U86:U87 M113:M114 U113:U114 M140:M141 U140:U141 M167:M168 U167:U168 M194:M195 U194:U195 M221:M222 U221:U222 M248:M249 U248:U249" xr:uid="{00000000-0002-0000-0300-000001000000}">
      <formula1>0</formula1>
      <formula2>23</formula2>
    </dataValidation>
    <dataValidation type="whole" allowBlank="1" showInputMessage="1" showErrorMessage="1" sqref="H5:H6 H32:H33 H59:H60 H86:H87 H113:H114 H140:H141 H167:H168 H194:H195 H221:H222 H248:H249" xr:uid="{00000000-0002-0000-0300-000002000000}">
      <formula1>1</formula1>
      <formula2>31</formula2>
    </dataValidation>
    <dataValidation imeMode="hiragana" allowBlank="1" showInputMessage="1" showErrorMessage="1" sqref="C4:AB4 C7:AD7 C8:J8 C31:AB31 C34:AD34 C35:J35 C58:AB58 C61:AD61 C62:J62 C85:AB85 C88:AD88 C89:J89 C112:AB112 C115:AD115 C116:J116 C139:AB139 C142:AD142 C143:J143 C166:AB166 C169:AD169 C170:J170 C193:AB193 C196:AD196 C197:J197 C220:AB220 C223:AD223 C224:J224 C247:AB247 C250:AD250 C251:J251" xr:uid="{00000000-0002-0000-0300-000003000000}"/>
    <dataValidation imeMode="off" allowBlank="1" showInputMessage="1" showErrorMessage="1" sqref="R3:V3 I3:K3 C5:D6 AB8:AC8 R30:V30 I30:K30 C32:D33 AB35:AC35 R57:V57 I57:K57 C59:D60 AB62:AC62 R84:V84 I84:K84 C86:D87 AB89:AC89 R111:V111 I111:K111 C113:D114 AB116:AC116 R138:V138 I138:K138 C140:D141 AB143:AC143 R165:V165 I165:K165 C167:D168 AB170:AC170 R192:V192 I192:K192 C194:D195 AB197:AC197 R219:V219 I219:K219 C221:D222 AB224:AC224 R246:V246 I246:K246 C248:D249 AB251:AC251" xr:uid="{00000000-0002-0000-0300-000004000000}"/>
    <dataValidation type="whole" imeMode="off" allowBlank="1" showInputMessage="1" showErrorMessage="1" sqref="X1:Y1" xr:uid="{00000000-0002-0000-0300-000005000000}">
      <formula1>1</formula1>
      <formula2>31</formula2>
    </dataValidation>
    <dataValidation type="whole" imeMode="off" allowBlank="1" showInputMessage="1" showErrorMessage="1" sqref="U1:V1 F5:F6 F32:F33 F59:F60 F86:F87 F113:F114 F140:F141 F167:F168 F194:F195 F221:F222 F248:F249" xr:uid="{00000000-0002-0000-0300-000006000000}">
      <formula1>1</formula1>
      <formula2>12</formula2>
    </dataValidation>
    <dataValidation type="textLength" imeMode="hiragana" operator="lessThanOrEqual" allowBlank="1" showInputMessage="1" showErrorMessage="1" sqref="C24:AD27 C51:AD54 C78:AD81 C105:AD108 C132:AD135 C159:AD162 C186:AD189 C213:AD216 C240:AD243 C267:AD270" xr:uid="{00000000-0002-0000-0300-000007000000}">
      <formula1>100</formula1>
    </dataValidation>
  </dataValidations>
  <pageMargins left="0.63" right="0.31496062992125984" top="0.37" bottom="0.19" header="0.19" footer="0.16"/>
  <pageSetup paperSize="9" scale="75" orientation="portrait" r:id="rId1"/>
  <rowBreaks count="4" manualBreakCount="4">
    <brk id="55" max="30" man="1"/>
    <brk id="109" max="30" man="1"/>
    <brk id="163" max="30" man="1"/>
    <brk id="217" max="3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8000000}">
          <x14:formula1>
            <xm:f>WORK!$D$2:$D$3</xm:f>
          </x14:formula1>
          <xm:sqref>P8 S8 V8 D10 L10 D12 H12 N12 T12 X13 R13 D15:D16 O15 T15 D18:D23 J20:J23 N20:N21 N23 Q23 O22 X22 V18 O18 K18 H18 I19 P35 S35 V35 D37 L37 D39 H39 N39 T39 X40 R40 D42:D43 O42 T42 D45:D50 J47:J50 N47:N48 N50 Q50 O49 X49 V45 O45 K45 H45 I46 P62 S62 V62 D64 L64 D66 H66 N66 T66 X67 R67 D69:D70 O69 T69 D72:D77 J74:J77 N74:N75 N77 Q77 O76 X76 V72 O72 K72 H72 I73 P89 S89 V89 D91 L91 D93 H93 N93 T93 X94 R94 D96:D97 O96 T96 D99:D104 J101:J104 N101:N102 N104 Q104 O103 X103 V99 O99 K99 H99 I100 P116 S116 V116 D118 L118 D120 H120 N120 T120 X121 R121 D123:D124 O123 T123 D126:D131 J128:J131 N128:N129 N131 Q131 O130 X130 V126 O126 K126 H126 I127 P143 S143 V143 D145 L145 D147 H147 N147 T147 X148 R148 D150:D151 O150 T150 D153:D158 J155:J158 N155:N156 N158 Q158 O157 X157 V153 O153 K153 H153 I154 P170 S170 V170 D172 L172 D174 H174 N174 T174 X175 R175 D177:D178 O177 T177 D180:D185 J182:J185 N182:N183 N185 Q185 O184 X184 V180 O180 K180 H180 I181 P197 S197 V197 D199 L199 D201 H201 N201 T201 X202 R202 D204:D205 O204 T204 D207:D212 J209:J212 N209:N210 N212 Q212 O211 X211 V207 O207 K207 H207 I208 P224 S224 V224 D226 L226 D228 H228 N228 T228 X229 R229 D231:D232 O231 T231 D234:D239 J236:J239 N236:N237 N239 Q239 O238 X238 V234 O234 K234 H234 I235 P251 S251 V251 D253 L253 D255 H255 N255 T255 X256 R256 D258:D259 O258 T258 D261:D266 J263:J266 N263:N264 N266 Q266 O265 X265 V261 O261 K261 H261 I262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8"/>
  <sheetViews>
    <sheetView workbookViewId="0"/>
  </sheetViews>
  <sheetFormatPr defaultRowHeight="13.5" x14ac:dyDescent="0.15"/>
  <sheetData>
    <row r="2" spans="2:7" x14ac:dyDescent="0.15">
      <c r="B2" s="114" t="s">
        <v>226</v>
      </c>
      <c r="C2" s="114" t="s">
        <v>226</v>
      </c>
      <c r="D2" t="s">
        <v>240</v>
      </c>
      <c r="E2">
        <v>1</v>
      </c>
      <c r="F2" t="s">
        <v>243</v>
      </c>
      <c r="G2" t="s">
        <v>252</v>
      </c>
    </row>
    <row r="3" spans="2:7" x14ac:dyDescent="0.15">
      <c r="D3" t="s">
        <v>241</v>
      </c>
      <c r="E3">
        <v>2</v>
      </c>
      <c r="F3" t="s">
        <v>244</v>
      </c>
      <c r="G3" t="s">
        <v>253</v>
      </c>
    </row>
    <row r="4" spans="2:7" x14ac:dyDescent="0.15">
      <c r="E4">
        <v>3</v>
      </c>
      <c r="F4" t="s">
        <v>245</v>
      </c>
    </row>
    <row r="5" spans="2:7" x14ac:dyDescent="0.15">
      <c r="E5">
        <v>4</v>
      </c>
      <c r="F5" t="s">
        <v>246</v>
      </c>
    </row>
    <row r="6" spans="2:7" x14ac:dyDescent="0.15">
      <c r="E6">
        <v>5</v>
      </c>
      <c r="F6" t="s">
        <v>247</v>
      </c>
    </row>
    <row r="7" spans="2:7" x14ac:dyDescent="0.15">
      <c r="F7" t="s">
        <v>248</v>
      </c>
    </row>
    <row r="8" spans="2:7" x14ac:dyDescent="0.15">
      <c r="F8" t="s">
        <v>249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会員情報入力ｼｰﾄ</vt:lpstr>
      <vt:lpstr>退会者情報入力ｼｰﾄ</vt:lpstr>
      <vt:lpstr>会員情報回答書</vt:lpstr>
      <vt:lpstr>ｱｸﾃｨﾋﾞﾃｨ情報回答書</vt:lpstr>
      <vt:lpstr>WORK</vt:lpstr>
      <vt:lpstr>ｱｸﾃｨﾋﾞﾃｨ情報回答書!Print_Area</vt:lpstr>
      <vt:lpstr>会員情報回答書!Print_Area</vt:lpstr>
      <vt:lpstr>会員情報入力ｼｰﾄ!Print_Area</vt:lpstr>
      <vt:lpstr>退会者情報入力ｼｰﾄ!Print_Area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2020-07-29T10:20:18Z</cp:lastPrinted>
  <dcterms:created xsi:type="dcterms:W3CDTF">2014-06-20T06:33:40Z</dcterms:created>
  <dcterms:modified xsi:type="dcterms:W3CDTF">2020-07-29T10:48:04Z</dcterms:modified>
</cp:coreProperties>
</file>